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bookViews>
    <workbookView xWindow="0" yWindow="0" windowWidth="25200" windowHeight="11985" activeTab="2"/>
  </bookViews>
  <sheets>
    <sheet name="FP-2017" sheetId="1" r:id="rId1"/>
    <sheet name="PRIJEDLOG FP 2018" sheetId="2" r:id="rId2"/>
    <sheet name="PRIJEDLOG FP 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8" i="3" l="1"/>
  <c r="M259" i="3"/>
  <c r="L259" i="3"/>
  <c r="L258" i="3" s="1"/>
  <c r="K259" i="3"/>
  <c r="K258" i="3" s="1"/>
  <c r="J259" i="3"/>
  <c r="J258" i="3" s="1"/>
  <c r="I259" i="3"/>
  <c r="I258" i="3" s="1"/>
  <c r="H259" i="3"/>
  <c r="H258" i="3" s="1"/>
  <c r="G259" i="3"/>
  <c r="M258" i="3"/>
  <c r="G258" i="3"/>
  <c r="M256" i="3"/>
  <c r="M255" i="3" s="1"/>
  <c r="L256" i="3"/>
  <c r="L255" i="3" s="1"/>
  <c r="K256" i="3"/>
  <c r="J256" i="3"/>
  <c r="J255" i="3" s="1"/>
  <c r="I256" i="3"/>
  <c r="I255" i="3" s="1"/>
  <c r="H256" i="3"/>
  <c r="H255" i="3" s="1"/>
  <c r="G256" i="3"/>
  <c r="K255" i="3"/>
  <c r="G255" i="3"/>
  <c r="M253" i="3"/>
  <c r="M252" i="3" s="1"/>
  <c r="M251" i="3" s="1"/>
  <c r="L253" i="3"/>
  <c r="L252" i="3" s="1"/>
  <c r="L251" i="3" s="1"/>
  <c r="K253" i="3"/>
  <c r="J253" i="3"/>
  <c r="J252" i="3" s="1"/>
  <c r="I253" i="3"/>
  <c r="H253" i="3"/>
  <c r="H252" i="3" s="1"/>
  <c r="H251" i="3" s="1"/>
  <c r="G253" i="3"/>
  <c r="K252" i="3"/>
  <c r="I252" i="3"/>
  <c r="G252" i="3"/>
  <c r="M249" i="3"/>
  <c r="L249" i="3"/>
  <c r="K249" i="3"/>
  <c r="J249" i="3"/>
  <c r="I249" i="3"/>
  <c r="H249" i="3"/>
  <c r="H244" i="3" s="1"/>
  <c r="G249" i="3"/>
  <c r="M247" i="3"/>
  <c r="L247" i="3"/>
  <c r="K247" i="3"/>
  <c r="J247" i="3"/>
  <c r="I247" i="3"/>
  <c r="H247" i="3"/>
  <c r="G247" i="3"/>
  <c r="M245" i="3"/>
  <c r="M244" i="3" s="1"/>
  <c r="L245" i="3"/>
  <c r="K245" i="3"/>
  <c r="J245" i="3"/>
  <c r="I245" i="3"/>
  <c r="I244" i="3" s="1"/>
  <c r="H245" i="3"/>
  <c r="G245" i="3"/>
  <c r="L244" i="3"/>
  <c r="J244" i="3"/>
  <c r="M242" i="3"/>
  <c r="M241" i="3" s="1"/>
  <c r="L242" i="3"/>
  <c r="L241" i="3" s="1"/>
  <c r="K242" i="3"/>
  <c r="K241" i="3" s="1"/>
  <c r="J242" i="3"/>
  <c r="J241" i="3" s="1"/>
  <c r="I242" i="3"/>
  <c r="I241" i="3" s="1"/>
  <c r="H242" i="3"/>
  <c r="G242" i="3"/>
  <c r="G241" i="3" s="1"/>
  <c r="H241" i="3"/>
  <c r="M238" i="3"/>
  <c r="M237" i="3" s="1"/>
  <c r="L238" i="3"/>
  <c r="K238" i="3"/>
  <c r="K237" i="3" s="1"/>
  <c r="J238" i="3"/>
  <c r="I238" i="3"/>
  <c r="I237" i="3" s="1"/>
  <c r="H238" i="3"/>
  <c r="G238" i="3"/>
  <c r="G237" i="3" s="1"/>
  <c r="L237" i="3"/>
  <c r="J237" i="3"/>
  <c r="H237" i="3"/>
  <c r="M233" i="3"/>
  <c r="L233" i="3"/>
  <c r="K233" i="3"/>
  <c r="J233" i="3"/>
  <c r="I233" i="3"/>
  <c r="H233" i="3"/>
  <c r="G233" i="3"/>
  <c r="M230" i="3"/>
  <c r="L230" i="3"/>
  <c r="K230" i="3"/>
  <c r="J230" i="3"/>
  <c r="I230" i="3"/>
  <c r="H230" i="3"/>
  <c r="G230" i="3"/>
  <c r="M225" i="3"/>
  <c r="L225" i="3"/>
  <c r="K225" i="3"/>
  <c r="J225" i="3"/>
  <c r="I225" i="3"/>
  <c r="H225" i="3"/>
  <c r="G225" i="3"/>
  <c r="M222" i="3"/>
  <c r="L222" i="3"/>
  <c r="L206" i="3" s="1"/>
  <c r="K222" i="3"/>
  <c r="J222" i="3"/>
  <c r="I222" i="3"/>
  <c r="H222" i="3"/>
  <c r="G222" i="3"/>
  <c r="M216" i="3"/>
  <c r="L216" i="3"/>
  <c r="K216" i="3"/>
  <c r="J216" i="3"/>
  <c r="I216" i="3"/>
  <c r="H216" i="3"/>
  <c r="H206" i="3" s="1"/>
  <c r="G216" i="3"/>
  <c r="M211" i="3"/>
  <c r="L211" i="3"/>
  <c r="K211" i="3"/>
  <c r="J211" i="3"/>
  <c r="I211" i="3"/>
  <c r="H211" i="3"/>
  <c r="G211" i="3"/>
  <c r="M207" i="3"/>
  <c r="M206" i="3" s="1"/>
  <c r="L207" i="3"/>
  <c r="K207" i="3"/>
  <c r="J207" i="3"/>
  <c r="I207" i="3"/>
  <c r="I206" i="3" s="1"/>
  <c r="H207" i="3"/>
  <c r="G207" i="3"/>
  <c r="J206" i="3"/>
  <c r="M201" i="3"/>
  <c r="M200" i="3" s="1"/>
  <c r="L201" i="3"/>
  <c r="L200" i="3" s="1"/>
  <c r="L199" i="3" s="1"/>
  <c r="K201" i="3"/>
  <c r="K200" i="3" s="1"/>
  <c r="J201" i="3"/>
  <c r="I201" i="3"/>
  <c r="I200" i="3" s="1"/>
  <c r="H201" i="3"/>
  <c r="G201" i="3"/>
  <c r="G200" i="3" s="1"/>
  <c r="J200" i="3"/>
  <c r="H200" i="3"/>
  <c r="M196" i="3"/>
  <c r="L196" i="3"/>
  <c r="K196" i="3"/>
  <c r="J196" i="3"/>
  <c r="I196" i="3"/>
  <c r="H196" i="3"/>
  <c r="G196" i="3"/>
  <c r="M194" i="3"/>
  <c r="L194" i="3"/>
  <c r="K194" i="3"/>
  <c r="J194" i="3"/>
  <c r="I194" i="3"/>
  <c r="I187" i="3" s="1"/>
  <c r="I186" i="3" s="1"/>
  <c r="H194" i="3"/>
  <c r="G194" i="3"/>
  <c r="M191" i="3"/>
  <c r="L191" i="3"/>
  <c r="K191" i="3"/>
  <c r="J191" i="3"/>
  <c r="I191" i="3"/>
  <c r="H191" i="3"/>
  <c r="G191" i="3"/>
  <c r="G187" i="3" s="1"/>
  <c r="G186" i="3" s="1"/>
  <c r="M188" i="3"/>
  <c r="L188" i="3"/>
  <c r="K188" i="3"/>
  <c r="K187" i="3" s="1"/>
  <c r="K186" i="3" s="1"/>
  <c r="J188" i="3"/>
  <c r="J187" i="3" s="1"/>
  <c r="J186" i="3" s="1"/>
  <c r="I188" i="3"/>
  <c r="H188" i="3"/>
  <c r="G188" i="3"/>
  <c r="M187" i="3"/>
  <c r="M186" i="3" s="1"/>
  <c r="M183" i="3"/>
  <c r="L183" i="3"/>
  <c r="K183" i="3"/>
  <c r="J183" i="3"/>
  <c r="I183" i="3"/>
  <c r="H183" i="3"/>
  <c r="G183" i="3"/>
  <c r="M178" i="3"/>
  <c r="L178" i="3"/>
  <c r="K178" i="3"/>
  <c r="J178" i="3"/>
  <c r="I178" i="3"/>
  <c r="H178" i="3"/>
  <c r="G178" i="3"/>
  <c r="M175" i="3"/>
  <c r="L175" i="3"/>
  <c r="K175" i="3"/>
  <c r="K164" i="3" s="1"/>
  <c r="J175" i="3"/>
  <c r="I175" i="3"/>
  <c r="H175" i="3"/>
  <c r="G175" i="3"/>
  <c r="M173" i="3"/>
  <c r="L173" i="3"/>
  <c r="K173" i="3"/>
  <c r="J173" i="3"/>
  <c r="I173" i="3"/>
  <c r="H173" i="3"/>
  <c r="G173" i="3"/>
  <c r="G164" i="3" s="1"/>
  <c r="M169" i="3"/>
  <c r="L169" i="3"/>
  <c r="K169" i="3"/>
  <c r="J169" i="3"/>
  <c r="I169" i="3"/>
  <c r="H169" i="3"/>
  <c r="G169" i="3"/>
  <c r="M165" i="3"/>
  <c r="M164" i="3" s="1"/>
  <c r="L165" i="3"/>
  <c r="L164" i="3" s="1"/>
  <c r="K165" i="3"/>
  <c r="J165" i="3"/>
  <c r="I165" i="3"/>
  <c r="H165" i="3"/>
  <c r="H164" i="3" s="1"/>
  <c r="G165" i="3"/>
  <c r="I164" i="3"/>
  <c r="M156" i="3"/>
  <c r="L156" i="3"/>
  <c r="K156" i="3"/>
  <c r="J156" i="3"/>
  <c r="I156" i="3"/>
  <c r="H156" i="3"/>
  <c r="G156" i="3"/>
  <c r="M152" i="3"/>
  <c r="L152" i="3"/>
  <c r="K152" i="3"/>
  <c r="J152" i="3"/>
  <c r="I152" i="3"/>
  <c r="H152" i="3"/>
  <c r="G152" i="3"/>
  <c r="M141" i="3"/>
  <c r="L141" i="3"/>
  <c r="K141" i="3"/>
  <c r="J141" i="3"/>
  <c r="I141" i="3"/>
  <c r="H141" i="3"/>
  <c r="G141" i="3"/>
  <c r="M136" i="3"/>
  <c r="L136" i="3"/>
  <c r="K136" i="3"/>
  <c r="J136" i="3"/>
  <c r="I136" i="3"/>
  <c r="H136" i="3"/>
  <c r="G136" i="3"/>
  <c r="M130" i="3"/>
  <c r="L130" i="3"/>
  <c r="K130" i="3"/>
  <c r="J130" i="3"/>
  <c r="I130" i="3"/>
  <c r="H130" i="3"/>
  <c r="G130" i="3"/>
  <c r="M123" i="3"/>
  <c r="L123" i="3"/>
  <c r="K123" i="3"/>
  <c r="J123" i="3"/>
  <c r="I123" i="3"/>
  <c r="H123" i="3"/>
  <c r="G123" i="3"/>
  <c r="M117" i="3"/>
  <c r="L117" i="3"/>
  <c r="K117" i="3"/>
  <c r="J117" i="3"/>
  <c r="I117" i="3"/>
  <c r="I103" i="3" s="1"/>
  <c r="H117" i="3"/>
  <c r="G117" i="3"/>
  <c r="M112" i="3"/>
  <c r="M103" i="3" s="1"/>
  <c r="L112" i="3"/>
  <c r="K112" i="3"/>
  <c r="J112" i="3"/>
  <c r="I112" i="3"/>
  <c r="H112" i="3"/>
  <c r="G112" i="3"/>
  <c r="M104" i="3"/>
  <c r="L104" i="3"/>
  <c r="K104" i="3"/>
  <c r="K103" i="3" s="1"/>
  <c r="J104" i="3"/>
  <c r="I104" i="3"/>
  <c r="H104" i="3"/>
  <c r="G104" i="3"/>
  <c r="G103" i="3"/>
  <c r="M101" i="3"/>
  <c r="L101" i="3"/>
  <c r="K101" i="3"/>
  <c r="J101" i="3"/>
  <c r="I101" i="3"/>
  <c r="H101" i="3"/>
  <c r="G101" i="3"/>
  <c r="M98" i="3"/>
  <c r="L98" i="3"/>
  <c r="K98" i="3"/>
  <c r="J98" i="3"/>
  <c r="I98" i="3"/>
  <c r="H98" i="3"/>
  <c r="G98" i="3"/>
  <c r="M93" i="3"/>
  <c r="L93" i="3"/>
  <c r="L72" i="3" s="1"/>
  <c r="K93" i="3"/>
  <c r="J93" i="3"/>
  <c r="I93" i="3"/>
  <c r="H93" i="3"/>
  <c r="G93" i="3"/>
  <c r="M87" i="3"/>
  <c r="L87" i="3"/>
  <c r="K87" i="3"/>
  <c r="J87" i="3"/>
  <c r="I87" i="3"/>
  <c r="H87" i="3"/>
  <c r="H72" i="3" s="1"/>
  <c r="G87" i="3"/>
  <c r="M80" i="3"/>
  <c r="L80" i="3"/>
  <c r="K80" i="3"/>
  <c r="J80" i="3"/>
  <c r="I80" i="3"/>
  <c r="H80" i="3"/>
  <c r="G80" i="3"/>
  <c r="M73" i="3"/>
  <c r="M72" i="3" s="1"/>
  <c r="L73" i="3"/>
  <c r="K73" i="3"/>
  <c r="J73" i="3"/>
  <c r="I73" i="3"/>
  <c r="I72" i="3" s="1"/>
  <c r="H73" i="3"/>
  <c r="G73" i="3"/>
  <c r="J72" i="3"/>
  <c r="G69" i="3"/>
  <c r="M66" i="3"/>
  <c r="L66" i="3"/>
  <c r="K66" i="3"/>
  <c r="J66" i="3"/>
  <c r="I66" i="3"/>
  <c r="H66" i="3"/>
  <c r="G66" i="3"/>
  <c r="M62" i="3"/>
  <c r="L62" i="3"/>
  <c r="K62" i="3"/>
  <c r="K53" i="3" s="1"/>
  <c r="J62" i="3"/>
  <c r="I62" i="3"/>
  <c r="H62" i="3"/>
  <c r="G62" i="3"/>
  <c r="G53" i="3" s="1"/>
  <c r="M54" i="3"/>
  <c r="L54" i="3"/>
  <c r="K54" i="3"/>
  <c r="J54" i="3"/>
  <c r="J53" i="3" s="1"/>
  <c r="I54" i="3"/>
  <c r="H54" i="3"/>
  <c r="G54" i="3"/>
  <c r="M53" i="3"/>
  <c r="I53" i="3"/>
  <c r="M49" i="3"/>
  <c r="L49" i="3"/>
  <c r="K49" i="3"/>
  <c r="J49" i="3"/>
  <c r="I49" i="3"/>
  <c r="H49" i="3"/>
  <c r="G49" i="3"/>
  <c r="M45" i="3"/>
  <c r="L45" i="3"/>
  <c r="K45" i="3"/>
  <c r="J45" i="3"/>
  <c r="I45" i="3"/>
  <c r="H45" i="3"/>
  <c r="H41" i="3" s="1"/>
  <c r="G45" i="3"/>
  <c r="M42" i="3"/>
  <c r="L42" i="3"/>
  <c r="L41" i="3" s="1"/>
  <c r="K42" i="3"/>
  <c r="K41" i="3" s="1"/>
  <c r="J42" i="3"/>
  <c r="I42" i="3"/>
  <c r="H42" i="3"/>
  <c r="G42" i="3"/>
  <c r="G41" i="3" s="1"/>
  <c r="J41" i="3"/>
  <c r="M33" i="3"/>
  <c r="M32" i="3" s="1"/>
  <c r="L33" i="3"/>
  <c r="K33" i="3"/>
  <c r="K32" i="3" s="1"/>
  <c r="J33" i="3"/>
  <c r="I33" i="3"/>
  <c r="I32" i="3" s="1"/>
  <c r="H33" i="3"/>
  <c r="G33" i="3"/>
  <c r="G32" i="3" s="1"/>
  <c r="L32" i="3"/>
  <c r="J32" i="3"/>
  <c r="H32" i="3"/>
  <c r="M30" i="3"/>
  <c r="L30" i="3"/>
  <c r="K30" i="3"/>
  <c r="K15" i="3" s="1"/>
  <c r="J30" i="3"/>
  <c r="I30" i="3"/>
  <c r="H30" i="3"/>
  <c r="G30" i="3"/>
  <c r="G15" i="3" s="1"/>
  <c r="M28" i="3"/>
  <c r="L28" i="3"/>
  <c r="K28" i="3"/>
  <c r="J28" i="3"/>
  <c r="I28" i="3"/>
  <c r="H28" i="3"/>
  <c r="G28" i="3"/>
  <c r="M20" i="3"/>
  <c r="M15" i="3" s="1"/>
  <c r="L20" i="3"/>
  <c r="K20" i="3"/>
  <c r="J20" i="3"/>
  <c r="I20" i="3"/>
  <c r="H20" i="3"/>
  <c r="G20" i="3"/>
  <c r="M16" i="3"/>
  <c r="L16" i="3"/>
  <c r="L15" i="3" s="1"/>
  <c r="K16" i="3"/>
  <c r="J16" i="3"/>
  <c r="I16" i="3"/>
  <c r="H16" i="3"/>
  <c r="H15" i="3" s="1"/>
  <c r="G16" i="3"/>
  <c r="I15" i="3"/>
  <c r="F268" i="2"/>
  <c r="M259" i="2"/>
  <c r="L259" i="2"/>
  <c r="L258" i="2" s="1"/>
  <c r="K259" i="2"/>
  <c r="J259" i="2"/>
  <c r="I259" i="2"/>
  <c r="H259" i="2"/>
  <c r="H258" i="2" s="1"/>
  <c r="G259" i="2"/>
  <c r="M258" i="2"/>
  <c r="K258" i="2"/>
  <c r="J258" i="2"/>
  <c r="I258" i="2"/>
  <c r="G258" i="2"/>
  <c r="M256" i="2"/>
  <c r="M255" i="2" s="1"/>
  <c r="L256" i="2"/>
  <c r="K256" i="2"/>
  <c r="K255" i="2" s="1"/>
  <c r="J256" i="2"/>
  <c r="I256" i="2"/>
  <c r="I255" i="2" s="1"/>
  <c r="H256" i="2"/>
  <c r="G256" i="2"/>
  <c r="G255" i="2" s="1"/>
  <c r="L255" i="2"/>
  <c r="J255" i="2"/>
  <c r="H255" i="2"/>
  <c r="M253" i="2"/>
  <c r="M252" i="2" s="1"/>
  <c r="L253" i="2"/>
  <c r="K253" i="2"/>
  <c r="K252" i="2" s="1"/>
  <c r="K251" i="2" s="1"/>
  <c r="J253" i="2"/>
  <c r="I253" i="2"/>
  <c r="I252" i="2" s="1"/>
  <c r="H253" i="2"/>
  <c r="G253" i="2"/>
  <c r="G252" i="2" s="1"/>
  <c r="G251" i="2" s="1"/>
  <c r="L252" i="2"/>
  <c r="J252" i="2"/>
  <c r="H252" i="2"/>
  <c r="M249" i="2"/>
  <c r="L249" i="2"/>
  <c r="K249" i="2"/>
  <c r="J249" i="2"/>
  <c r="I249" i="2"/>
  <c r="H249" i="2"/>
  <c r="G249" i="2"/>
  <c r="M247" i="2"/>
  <c r="L247" i="2"/>
  <c r="L244" i="2" s="1"/>
  <c r="K247" i="2"/>
  <c r="J247" i="2"/>
  <c r="I247" i="2"/>
  <c r="H247" i="2"/>
  <c r="H244" i="2" s="1"/>
  <c r="G247" i="2"/>
  <c r="M245" i="2"/>
  <c r="L245" i="2"/>
  <c r="K245" i="2"/>
  <c r="K244" i="2" s="1"/>
  <c r="J245" i="2"/>
  <c r="I245" i="2"/>
  <c r="H245" i="2"/>
  <c r="G245" i="2"/>
  <c r="G244" i="2" s="1"/>
  <c r="J244" i="2"/>
  <c r="M242" i="2"/>
  <c r="M241" i="2" s="1"/>
  <c r="L242" i="2"/>
  <c r="K242" i="2"/>
  <c r="K241" i="2" s="1"/>
  <c r="K199" i="2" s="1"/>
  <c r="J242" i="2"/>
  <c r="I242" i="2"/>
  <c r="I241" i="2" s="1"/>
  <c r="H242" i="2"/>
  <c r="G242" i="2"/>
  <c r="G241" i="2" s="1"/>
  <c r="L241" i="2"/>
  <c r="J241" i="2"/>
  <c r="H241" i="2"/>
  <c r="M238" i="2"/>
  <c r="M237" i="2" s="1"/>
  <c r="L238" i="2"/>
  <c r="K238" i="2"/>
  <c r="K237" i="2" s="1"/>
  <c r="J238" i="2"/>
  <c r="I238" i="2"/>
  <c r="I237" i="2" s="1"/>
  <c r="H238" i="2"/>
  <c r="G238" i="2"/>
  <c r="G237" i="2" s="1"/>
  <c r="L237" i="2"/>
  <c r="J237" i="2"/>
  <c r="H237" i="2"/>
  <c r="M233" i="2"/>
  <c r="L233" i="2"/>
  <c r="K233" i="2"/>
  <c r="J233" i="2"/>
  <c r="I233" i="2"/>
  <c r="H233" i="2"/>
  <c r="G233" i="2"/>
  <c r="M230" i="2"/>
  <c r="L230" i="2"/>
  <c r="K230" i="2"/>
  <c r="J230" i="2"/>
  <c r="I230" i="2"/>
  <c r="H230" i="2"/>
  <c r="G230" i="2"/>
  <c r="M225" i="2"/>
  <c r="L225" i="2"/>
  <c r="K225" i="2"/>
  <c r="J225" i="2"/>
  <c r="I225" i="2"/>
  <c r="H225" i="2"/>
  <c r="G225" i="2"/>
  <c r="M222" i="2"/>
  <c r="L222" i="2"/>
  <c r="K222" i="2"/>
  <c r="J222" i="2"/>
  <c r="J206" i="2" s="1"/>
  <c r="I222" i="2"/>
  <c r="H222" i="2"/>
  <c r="G222" i="2"/>
  <c r="M216" i="2"/>
  <c r="L216" i="2"/>
  <c r="K216" i="2"/>
  <c r="J216" i="2"/>
  <c r="I216" i="2"/>
  <c r="H216" i="2"/>
  <c r="G216" i="2"/>
  <c r="M211" i="2"/>
  <c r="L211" i="2"/>
  <c r="L206" i="2" s="1"/>
  <c r="K211" i="2"/>
  <c r="J211" i="2"/>
  <c r="I211" i="2"/>
  <c r="H211" i="2"/>
  <c r="H206" i="2" s="1"/>
  <c r="G211" i="2"/>
  <c r="M207" i="2"/>
  <c r="M206" i="2" s="1"/>
  <c r="L207" i="2"/>
  <c r="K207" i="2"/>
  <c r="K206" i="2" s="1"/>
  <c r="J207" i="2"/>
  <c r="I207" i="2"/>
  <c r="I206" i="2" s="1"/>
  <c r="H207" i="2"/>
  <c r="G207" i="2"/>
  <c r="G206" i="2" s="1"/>
  <c r="M201" i="2"/>
  <c r="M200" i="2" s="1"/>
  <c r="L201" i="2"/>
  <c r="K201" i="2"/>
  <c r="K200" i="2" s="1"/>
  <c r="J201" i="2"/>
  <c r="I201" i="2"/>
  <c r="I200" i="2" s="1"/>
  <c r="H201" i="2"/>
  <c r="G201" i="2"/>
  <c r="G200" i="2" s="1"/>
  <c r="G199" i="2" s="1"/>
  <c r="L200" i="2"/>
  <c r="J200" i="2"/>
  <c r="H200" i="2"/>
  <c r="H199" i="2" s="1"/>
  <c r="M196" i="2"/>
  <c r="L196" i="2"/>
  <c r="K196" i="2"/>
  <c r="J196" i="2"/>
  <c r="I196" i="2"/>
  <c r="H196" i="2"/>
  <c r="G196" i="2"/>
  <c r="M194" i="2"/>
  <c r="L194" i="2"/>
  <c r="K194" i="2"/>
  <c r="J194" i="2"/>
  <c r="I194" i="2"/>
  <c r="H194" i="2"/>
  <c r="G194" i="2"/>
  <c r="M191" i="2"/>
  <c r="L191" i="2"/>
  <c r="L187" i="2" s="1"/>
  <c r="L186" i="2" s="1"/>
  <c r="K191" i="2"/>
  <c r="J191" i="2"/>
  <c r="I191" i="2"/>
  <c r="H191" i="2"/>
  <c r="H187" i="2" s="1"/>
  <c r="H186" i="2" s="1"/>
  <c r="G191" i="2"/>
  <c r="M188" i="2"/>
  <c r="M187" i="2" s="1"/>
  <c r="L188" i="2"/>
  <c r="K188" i="2"/>
  <c r="K187" i="2" s="1"/>
  <c r="K186" i="2" s="1"/>
  <c r="J188" i="2"/>
  <c r="I188" i="2"/>
  <c r="I187" i="2" s="1"/>
  <c r="I186" i="2" s="1"/>
  <c r="H188" i="2"/>
  <c r="G188" i="2"/>
  <c r="G187" i="2" s="1"/>
  <c r="G186" i="2" s="1"/>
  <c r="J187" i="2"/>
  <c r="J186" i="2" s="1"/>
  <c r="M186" i="2"/>
  <c r="M183" i="2"/>
  <c r="L183" i="2"/>
  <c r="K183" i="2"/>
  <c r="J183" i="2"/>
  <c r="I183" i="2"/>
  <c r="H183" i="2"/>
  <c r="G183" i="2"/>
  <c r="M178" i="2"/>
  <c r="L178" i="2"/>
  <c r="K178" i="2"/>
  <c r="J178" i="2"/>
  <c r="I178" i="2"/>
  <c r="H178" i="2"/>
  <c r="G178" i="2"/>
  <c r="M175" i="2"/>
  <c r="L175" i="2"/>
  <c r="K175" i="2"/>
  <c r="J175" i="2"/>
  <c r="I175" i="2"/>
  <c r="H175" i="2"/>
  <c r="G175" i="2"/>
  <c r="M173" i="2"/>
  <c r="L173" i="2"/>
  <c r="K173" i="2"/>
  <c r="J173" i="2"/>
  <c r="I173" i="2"/>
  <c r="H173" i="2"/>
  <c r="G173" i="2"/>
  <c r="M169" i="2"/>
  <c r="L169" i="2"/>
  <c r="L164" i="2" s="1"/>
  <c r="K169" i="2"/>
  <c r="J169" i="2"/>
  <c r="I169" i="2"/>
  <c r="H169" i="2"/>
  <c r="H164" i="2" s="1"/>
  <c r="G169" i="2"/>
  <c r="M165" i="2"/>
  <c r="L165" i="2"/>
  <c r="K165" i="2"/>
  <c r="K164" i="2" s="1"/>
  <c r="J165" i="2"/>
  <c r="I165" i="2"/>
  <c r="H165" i="2"/>
  <c r="G165" i="2"/>
  <c r="G164" i="2" s="1"/>
  <c r="J164" i="2"/>
  <c r="M156" i="2"/>
  <c r="L156" i="2"/>
  <c r="K156" i="2"/>
  <c r="J156" i="2"/>
  <c r="I156" i="2"/>
  <c r="H156" i="2"/>
  <c r="G156" i="2"/>
  <c r="M152" i="2"/>
  <c r="L152" i="2"/>
  <c r="K152" i="2"/>
  <c r="J152" i="2"/>
  <c r="I152" i="2"/>
  <c r="H152" i="2"/>
  <c r="G152" i="2"/>
  <c r="M141" i="2"/>
  <c r="L141" i="2"/>
  <c r="K141" i="2"/>
  <c r="J141" i="2"/>
  <c r="I141" i="2"/>
  <c r="H141" i="2"/>
  <c r="G141" i="2"/>
  <c r="M136" i="2"/>
  <c r="L136" i="2"/>
  <c r="K136" i="2"/>
  <c r="J136" i="2"/>
  <c r="I136" i="2"/>
  <c r="H136" i="2"/>
  <c r="G136" i="2"/>
  <c r="M130" i="2"/>
  <c r="L130" i="2"/>
  <c r="K130" i="2"/>
  <c r="J130" i="2"/>
  <c r="I130" i="2"/>
  <c r="H130" i="2"/>
  <c r="G130" i="2"/>
  <c r="M123" i="2"/>
  <c r="L123" i="2"/>
  <c r="K123" i="2"/>
  <c r="J123" i="2"/>
  <c r="I123" i="2"/>
  <c r="H123" i="2"/>
  <c r="G123" i="2"/>
  <c r="M117" i="2"/>
  <c r="L117" i="2"/>
  <c r="K117" i="2"/>
  <c r="J117" i="2"/>
  <c r="I117" i="2"/>
  <c r="H117" i="2"/>
  <c r="G117" i="2"/>
  <c r="M112" i="2"/>
  <c r="L112" i="2"/>
  <c r="K112" i="2"/>
  <c r="J112" i="2"/>
  <c r="J103" i="2" s="1"/>
  <c r="I112" i="2"/>
  <c r="H112" i="2"/>
  <c r="G112" i="2"/>
  <c r="M104" i="2"/>
  <c r="M103" i="2" s="1"/>
  <c r="L104" i="2"/>
  <c r="K104" i="2"/>
  <c r="K103" i="2" s="1"/>
  <c r="J104" i="2"/>
  <c r="I104" i="2"/>
  <c r="I103" i="2" s="1"/>
  <c r="H104" i="2"/>
  <c r="G104" i="2"/>
  <c r="G103" i="2" s="1"/>
  <c r="L103" i="2"/>
  <c r="H103" i="2"/>
  <c r="M101" i="2"/>
  <c r="L101" i="2"/>
  <c r="K101" i="2"/>
  <c r="J101" i="2"/>
  <c r="I101" i="2"/>
  <c r="H101" i="2"/>
  <c r="G101" i="2"/>
  <c r="M98" i="2"/>
  <c r="L98" i="2"/>
  <c r="K98" i="2"/>
  <c r="J98" i="2"/>
  <c r="I98" i="2"/>
  <c r="H98" i="2"/>
  <c r="G98" i="2"/>
  <c r="M93" i="2"/>
  <c r="L93" i="2"/>
  <c r="K93" i="2"/>
  <c r="J93" i="2"/>
  <c r="I93" i="2"/>
  <c r="I72" i="2" s="1"/>
  <c r="H93" i="2"/>
  <c r="G93" i="2"/>
  <c r="M87" i="2"/>
  <c r="L87" i="2"/>
  <c r="K87" i="2"/>
  <c r="J87" i="2"/>
  <c r="I87" i="2"/>
  <c r="H87" i="2"/>
  <c r="G87" i="2"/>
  <c r="M80" i="2"/>
  <c r="L80" i="2"/>
  <c r="K80" i="2"/>
  <c r="K72" i="2" s="1"/>
  <c r="J80" i="2"/>
  <c r="I80" i="2"/>
  <c r="H80" i="2"/>
  <c r="G80" i="2"/>
  <c r="G72" i="2" s="1"/>
  <c r="M73" i="2"/>
  <c r="L73" i="2"/>
  <c r="K73" i="2"/>
  <c r="J73" i="2"/>
  <c r="J72" i="2" s="1"/>
  <c r="I73" i="2"/>
  <c r="H73" i="2"/>
  <c r="G73" i="2"/>
  <c r="M72" i="2"/>
  <c r="G69" i="2"/>
  <c r="M66" i="2"/>
  <c r="L66" i="2"/>
  <c r="K66" i="2"/>
  <c r="J66" i="2"/>
  <c r="I66" i="2"/>
  <c r="H66" i="2"/>
  <c r="G66" i="2"/>
  <c r="M62" i="2"/>
  <c r="L62" i="2"/>
  <c r="L53" i="2" s="1"/>
  <c r="K62" i="2"/>
  <c r="J62" i="2"/>
  <c r="I62" i="2"/>
  <c r="H62" i="2"/>
  <c r="H53" i="2" s="1"/>
  <c r="G62" i="2"/>
  <c r="M54" i="2"/>
  <c r="L54" i="2"/>
  <c r="K54" i="2"/>
  <c r="K53" i="2" s="1"/>
  <c r="J54" i="2"/>
  <c r="I54" i="2"/>
  <c r="H54" i="2"/>
  <c r="G54" i="2"/>
  <c r="G53" i="2" s="1"/>
  <c r="J53" i="2"/>
  <c r="J52" i="2" s="1"/>
  <c r="M49" i="2"/>
  <c r="L49" i="2"/>
  <c r="K49" i="2"/>
  <c r="J49" i="2"/>
  <c r="I49" i="2"/>
  <c r="H49" i="2"/>
  <c r="G49" i="2"/>
  <c r="M45" i="2"/>
  <c r="L45" i="2"/>
  <c r="K45" i="2"/>
  <c r="K41" i="2" s="1"/>
  <c r="J45" i="2"/>
  <c r="I45" i="2"/>
  <c r="H45" i="2"/>
  <c r="G45" i="2"/>
  <c r="G41" i="2" s="1"/>
  <c r="M42" i="2"/>
  <c r="L42" i="2"/>
  <c r="K42" i="2"/>
  <c r="J42" i="2"/>
  <c r="J41" i="2" s="1"/>
  <c r="I42" i="2"/>
  <c r="H42" i="2"/>
  <c r="G42" i="2"/>
  <c r="M41" i="2"/>
  <c r="I41" i="2"/>
  <c r="M33" i="2"/>
  <c r="L33" i="2"/>
  <c r="L32" i="2" s="1"/>
  <c r="K33" i="2"/>
  <c r="J33" i="2"/>
  <c r="J32" i="2" s="1"/>
  <c r="I33" i="2"/>
  <c r="H33" i="2"/>
  <c r="H32" i="2" s="1"/>
  <c r="G33" i="2"/>
  <c r="M32" i="2"/>
  <c r="K32" i="2"/>
  <c r="I32" i="2"/>
  <c r="G32" i="2"/>
  <c r="M30" i="2"/>
  <c r="L30" i="2"/>
  <c r="K30" i="2"/>
  <c r="J30" i="2"/>
  <c r="J15" i="2" s="1"/>
  <c r="J14" i="2" s="1"/>
  <c r="J13" i="2" s="1"/>
  <c r="I30" i="2"/>
  <c r="H30" i="2"/>
  <c r="G30" i="2"/>
  <c r="M28" i="2"/>
  <c r="L28" i="2"/>
  <c r="K28" i="2"/>
  <c r="J28" i="2"/>
  <c r="I28" i="2"/>
  <c r="H28" i="2"/>
  <c r="G28" i="2"/>
  <c r="M20" i="2"/>
  <c r="L20" i="2"/>
  <c r="L15" i="2" s="1"/>
  <c r="K20" i="2"/>
  <c r="J20" i="2"/>
  <c r="I20" i="2"/>
  <c r="H20" i="2"/>
  <c r="H15" i="2" s="1"/>
  <c r="G20" i="2"/>
  <c r="M16" i="2"/>
  <c r="L16" i="2"/>
  <c r="K16" i="2"/>
  <c r="K15" i="2" s="1"/>
  <c r="K14" i="2" s="1"/>
  <c r="J16" i="2"/>
  <c r="I16" i="2"/>
  <c r="H16" i="2"/>
  <c r="G16" i="2"/>
  <c r="G15" i="2" s="1"/>
  <c r="G14" i="2" s="1"/>
  <c r="K52" i="2" l="1"/>
  <c r="K13" i="2" s="1"/>
  <c r="K12" i="2" s="1"/>
  <c r="G52" i="2"/>
  <c r="G13" i="2" s="1"/>
  <c r="G12" i="2" s="1"/>
  <c r="J199" i="2"/>
  <c r="M199" i="2"/>
  <c r="I15" i="2"/>
  <c r="I14" i="2" s="1"/>
  <c r="M15" i="2"/>
  <c r="M14" i="2" s="1"/>
  <c r="H41" i="2"/>
  <c r="L41" i="2"/>
  <c r="L14" i="2" s="1"/>
  <c r="L13" i="2" s="1"/>
  <c r="L12" i="2" s="1"/>
  <c r="H72" i="2"/>
  <c r="L72" i="2"/>
  <c r="L52" i="2" s="1"/>
  <c r="L199" i="2"/>
  <c r="H14" i="2"/>
  <c r="H13" i="2" s="1"/>
  <c r="H12" i="2" s="1"/>
  <c r="H52" i="2"/>
  <c r="I53" i="2"/>
  <c r="M53" i="2"/>
  <c r="I164" i="2"/>
  <c r="M164" i="2"/>
  <c r="I244" i="2"/>
  <c r="I199" i="2" s="1"/>
  <c r="M244" i="2"/>
  <c r="H14" i="3"/>
  <c r="I251" i="3"/>
  <c r="H251" i="2"/>
  <c r="H103" i="3"/>
  <c r="L103" i="3"/>
  <c r="H199" i="3"/>
  <c r="K251" i="3"/>
  <c r="J15" i="3"/>
  <c r="J14" i="3" s="1"/>
  <c r="I41" i="3"/>
  <c r="M41" i="3"/>
  <c r="M14" i="3" s="1"/>
  <c r="M13" i="3" s="1"/>
  <c r="M12" i="3" s="1"/>
  <c r="I52" i="3"/>
  <c r="H53" i="3"/>
  <c r="H52" i="3" s="1"/>
  <c r="L53" i="3"/>
  <c r="L52" i="3" s="1"/>
  <c r="G72" i="3"/>
  <c r="G52" i="3" s="1"/>
  <c r="K72" i="3"/>
  <c r="J164" i="3"/>
  <c r="H187" i="3"/>
  <c r="H186" i="3" s="1"/>
  <c r="L187" i="3"/>
  <c r="L186" i="3" s="1"/>
  <c r="J199" i="3"/>
  <c r="I199" i="3"/>
  <c r="M199" i="3"/>
  <c r="G206" i="3"/>
  <c r="G199" i="3" s="1"/>
  <c r="K206" i="3"/>
  <c r="K199" i="3" s="1"/>
  <c r="G244" i="3"/>
  <c r="K244" i="3"/>
  <c r="J251" i="3"/>
  <c r="I14" i="3"/>
  <c r="I13" i="3" s="1"/>
  <c r="I12" i="3" s="1"/>
  <c r="L14" i="3"/>
  <c r="L13" i="3" s="1"/>
  <c r="L12" i="3" s="1"/>
  <c r="M52" i="3"/>
  <c r="J251" i="2"/>
  <c r="J198" i="2" s="1"/>
  <c r="J12" i="2" s="1"/>
  <c r="I251" i="2"/>
  <c r="M251" i="2"/>
  <c r="J103" i="3"/>
  <c r="J52" i="3" s="1"/>
  <c r="G251" i="3"/>
  <c r="G14" i="3"/>
  <c r="K14" i="3"/>
  <c r="K52" i="3"/>
  <c r="L251" i="2"/>
  <c r="G69" i="1"/>
  <c r="H201" i="1"/>
  <c r="H200" i="1" s="1"/>
  <c r="I201" i="1"/>
  <c r="I200" i="1" s="1"/>
  <c r="J201" i="1"/>
  <c r="J200" i="1" s="1"/>
  <c r="K201" i="1"/>
  <c r="K200" i="1" s="1"/>
  <c r="L201" i="1"/>
  <c r="L200" i="1" s="1"/>
  <c r="M201" i="1"/>
  <c r="M200" i="1" s="1"/>
  <c r="H207" i="1"/>
  <c r="I207" i="1"/>
  <c r="J207" i="1"/>
  <c r="K207" i="1"/>
  <c r="L207" i="1"/>
  <c r="M207" i="1"/>
  <c r="H211" i="1"/>
  <c r="I211" i="1"/>
  <c r="J211" i="1"/>
  <c r="K211" i="1"/>
  <c r="L211" i="1"/>
  <c r="M211" i="1"/>
  <c r="H216" i="1"/>
  <c r="I216" i="1"/>
  <c r="J216" i="1"/>
  <c r="K216" i="1"/>
  <c r="L216" i="1"/>
  <c r="M216" i="1"/>
  <c r="H222" i="1"/>
  <c r="I222" i="1"/>
  <c r="J222" i="1"/>
  <c r="K222" i="1"/>
  <c r="L222" i="1"/>
  <c r="M222" i="1"/>
  <c r="H225" i="1"/>
  <c r="I225" i="1"/>
  <c r="J225" i="1"/>
  <c r="K225" i="1"/>
  <c r="L225" i="1"/>
  <c r="M225" i="1"/>
  <c r="H230" i="1"/>
  <c r="I230" i="1"/>
  <c r="J230" i="1"/>
  <c r="K230" i="1"/>
  <c r="L230" i="1"/>
  <c r="M230" i="1"/>
  <c r="H233" i="1"/>
  <c r="I233" i="1"/>
  <c r="J233" i="1"/>
  <c r="K233" i="1"/>
  <c r="L233" i="1"/>
  <c r="M233" i="1"/>
  <c r="H238" i="1"/>
  <c r="H237" i="1" s="1"/>
  <c r="I238" i="1"/>
  <c r="I237" i="1" s="1"/>
  <c r="J238" i="1"/>
  <c r="J237" i="1" s="1"/>
  <c r="K238" i="1"/>
  <c r="K237" i="1" s="1"/>
  <c r="L238" i="1"/>
  <c r="L237" i="1" s="1"/>
  <c r="M238" i="1"/>
  <c r="M237" i="1" s="1"/>
  <c r="H242" i="1"/>
  <c r="H241" i="1" s="1"/>
  <c r="I242" i="1"/>
  <c r="I241" i="1" s="1"/>
  <c r="J242" i="1"/>
  <c r="J241" i="1" s="1"/>
  <c r="K242" i="1"/>
  <c r="K241" i="1" s="1"/>
  <c r="L242" i="1"/>
  <c r="L241" i="1" s="1"/>
  <c r="M242" i="1"/>
  <c r="M241" i="1" s="1"/>
  <c r="H245" i="1"/>
  <c r="I245" i="1"/>
  <c r="J245" i="1"/>
  <c r="K245" i="1"/>
  <c r="L245" i="1"/>
  <c r="M245" i="1"/>
  <c r="H247" i="1"/>
  <c r="I247" i="1"/>
  <c r="J247" i="1"/>
  <c r="K247" i="1"/>
  <c r="L247" i="1"/>
  <c r="M247" i="1"/>
  <c r="H249" i="1"/>
  <c r="I249" i="1"/>
  <c r="J249" i="1"/>
  <c r="K249" i="1"/>
  <c r="L249" i="1"/>
  <c r="M249" i="1"/>
  <c r="H253" i="1"/>
  <c r="H252" i="1" s="1"/>
  <c r="I253" i="1"/>
  <c r="I252" i="1" s="1"/>
  <c r="J253" i="1"/>
  <c r="J252" i="1" s="1"/>
  <c r="K253" i="1"/>
  <c r="K252" i="1" s="1"/>
  <c r="L253" i="1"/>
  <c r="L252" i="1" s="1"/>
  <c r="M253" i="1"/>
  <c r="M252" i="1" s="1"/>
  <c r="H256" i="1"/>
  <c r="H255" i="1" s="1"/>
  <c r="I256" i="1"/>
  <c r="I255" i="1" s="1"/>
  <c r="J256" i="1"/>
  <c r="J255" i="1" s="1"/>
  <c r="K256" i="1"/>
  <c r="K255" i="1" s="1"/>
  <c r="L256" i="1"/>
  <c r="L255" i="1" s="1"/>
  <c r="M256" i="1"/>
  <c r="M255" i="1" s="1"/>
  <c r="H259" i="1"/>
  <c r="H258" i="1" s="1"/>
  <c r="I259" i="1"/>
  <c r="I258" i="1" s="1"/>
  <c r="J259" i="1"/>
  <c r="J258" i="1" s="1"/>
  <c r="K259" i="1"/>
  <c r="K258" i="1" s="1"/>
  <c r="L259" i="1"/>
  <c r="L258" i="1" s="1"/>
  <c r="M259" i="1"/>
  <c r="M258" i="1" s="1"/>
  <c r="G259" i="1"/>
  <c r="G258" i="1" s="1"/>
  <c r="G256" i="1"/>
  <c r="G255" i="1" s="1"/>
  <c r="G253" i="1"/>
  <c r="G252" i="1" s="1"/>
  <c r="G249" i="1"/>
  <c r="G247" i="1"/>
  <c r="G245" i="1"/>
  <c r="G242" i="1"/>
  <c r="G241" i="1" s="1"/>
  <c r="G238" i="1"/>
  <c r="G237" i="1" s="1"/>
  <c r="G233" i="1"/>
  <c r="G230" i="1"/>
  <c r="G225" i="1"/>
  <c r="G222" i="1"/>
  <c r="G216" i="1"/>
  <c r="G211" i="1"/>
  <c r="G207" i="1"/>
  <c r="G206" i="1" s="1"/>
  <c r="G201" i="1"/>
  <c r="G200" i="1" s="1"/>
  <c r="J13" i="3" l="1"/>
  <c r="I52" i="2"/>
  <c r="J198" i="3"/>
  <c r="I13" i="2"/>
  <c r="I12" i="2" s="1"/>
  <c r="H13" i="3"/>
  <c r="H12" i="3" s="1"/>
  <c r="M52" i="2"/>
  <c r="M13" i="2" s="1"/>
  <c r="M12" i="2" s="1"/>
  <c r="K13" i="3"/>
  <c r="K12" i="3" s="1"/>
  <c r="G13" i="3"/>
  <c r="G12" i="3" s="1"/>
  <c r="G251" i="1"/>
  <c r="M244" i="1"/>
  <c r="K244" i="1"/>
  <c r="I244" i="1"/>
  <c r="M206" i="1"/>
  <c r="K206" i="1"/>
  <c r="I206" i="1"/>
  <c r="I199" i="1" s="1"/>
  <c r="G244" i="1"/>
  <c r="G199" i="1" s="1"/>
  <c r="L244" i="1"/>
  <c r="J244" i="1"/>
  <c r="J199" i="1" s="1"/>
  <c r="H244" i="1"/>
  <c r="H199" i="1" s="1"/>
  <c r="L206" i="1"/>
  <c r="J206" i="1"/>
  <c r="H206" i="1"/>
  <c r="M251" i="1"/>
  <c r="K251" i="1"/>
  <c r="I251" i="1"/>
  <c r="M199" i="1"/>
  <c r="K199" i="1"/>
  <c r="L251" i="1"/>
  <c r="J251" i="1"/>
  <c r="H251" i="1"/>
  <c r="L199" i="1"/>
  <c r="J12" i="3" l="1"/>
  <c r="F268" i="1"/>
  <c r="H16" i="1"/>
  <c r="I16" i="1"/>
  <c r="J16" i="1"/>
  <c r="K16" i="1"/>
  <c r="L16" i="1"/>
  <c r="M16" i="1"/>
  <c r="H20" i="1"/>
  <c r="I20" i="1"/>
  <c r="J20" i="1"/>
  <c r="K20" i="1"/>
  <c r="L20" i="1"/>
  <c r="M20" i="1"/>
  <c r="H28" i="1"/>
  <c r="I28" i="1"/>
  <c r="J28" i="1"/>
  <c r="K28" i="1"/>
  <c r="L28" i="1"/>
  <c r="M28" i="1"/>
  <c r="H30" i="1"/>
  <c r="I30" i="1"/>
  <c r="J30" i="1"/>
  <c r="K30" i="1"/>
  <c r="L30" i="1"/>
  <c r="M30" i="1"/>
  <c r="H33" i="1"/>
  <c r="H32" i="1" s="1"/>
  <c r="I33" i="1"/>
  <c r="I32" i="1" s="1"/>
  <c r="J33" i="1"/>
  <c r="J32" i="1" s="1"/>
  <c r="K33" i="1"/>
  <c r="K32" i="1" s="1"/>
  <c r="L33" i="1"/>
  <c r="L32" i="1" s="1"/>
  <c r="M33" i="1"/>
  <c r="M32" i="1" s="1"/>
  <c r="H42" i="1"/>
  <c r="I42" i="1"/>
  <c r="J42" i="1"/>
  <c r="K42" i="1"/>
  <c r="L42" i="1"/>
  <c r="M42" i="1"/>
  <c r="H45" i="1"/>
  <c r="I45" i="1"/>
  <c r="J45" i="1"/>
  <c r="K45" i="1"/>
  <c r="L45" i="1"/>
  <c r="M45" i="1"/>
  <c r="H49" i="1"/>
  <c r="I49" i="1"/>
  <c r="J49" i="1"/>
  <c r="K49" i="1"/>
  <c r="L49" i="1"/>
  <c r="M49" i="1"/>
  <c r="H54" i="1"/>
  <c r="I54" i="1"/>
  <c r="J54" i="1"/>
  <c r="K54" i="1"/>
  <c r="L54" i="1"/>
  <c r="M54" i="1"/>
  <c r="H62" i="1"/>
  <c r="I62" i="1"/>
  <c r="J62" i="1"/>
  <c r="K62" i="1"/>
  <c r="L62" i="1"/>
  <c r="M62" i="1"/>
  <c r="H66" i="1"/>
  <c r="I66" i="1"/>
  <c r="J66" i="1"/>
  <c r="K66" i="1"/>
  <c r="L66" i="1"/>
  <c r="M66" i="1"/>
  <c r="H73" i="1"/>
  <c r="I73" i="1"/>
  <c r="J73" i="1"/>
  <c r="K73" i="1"/>
  <c r="L73" i="1"/>
  <c r="M73" i="1"/>
  <c r="H80" i="1"/>
  <c r="I80" i="1"/>
  <c r="J80" i="1"/>
  <c r="K80" i="1"/>
  <c r="L80" i="1"/>
  <c r="M80" i="1"/>
  <c r="H87" i="1"/>
  <c r="I87" i="1"/>
  <c r="J87" i="1"/>
  <c r="K87" i="1"/>
  <c r="L87" i="1"/>
  <c r="M87" i="1"/>
  <c r="H93" i="1"/>
  <c r="I93" i="1"/>
  <c r="J93" i="1"/>
  <c r="K93" i="1"/>
  <c r="L93" i="1"/>
  <c r="M93" i="1"/>
  <c r="H98" i="1"/>
  <c r="I98" i="1"/>
  <c r="J98" i="1"/>
  <c r="K98" i="1"/>
  <c r="L98" i="1"/>
  <c r="M98" i="1"/>
  <c r="H101" i="1"/>
  <c r="I101" i="1"/>
  <c r="J101" i="1"/>
  <c r="K101" i="1"/>
  <c r="L101" i="1"/>
  <c r="M101" i="1"/>
  <c r="H104" i="1"/>
  <c r="I104" i="1"/>
  <c r="J104" i="1"/>
  <c r="K104" i="1"/>
  <c r="L104" i="1"/>
  <c r="M104" i="1"/>
  <c r="H112" i="1"/>
  <c r="I112" i="1"/>
  <c r="J112" i="1"/>
  <c r="K112" i="1"/>
  <c r="L112" i="1"/>
  <c r="M112" i="1"/>
  <c r="H117" i="1"/>
  <c r="I117" i="1"/>
  <c r="J117" i="1"/>
  <c r="K117" i="1"/>
  <c r="L117" i="1"/>
  <c r="M117" i="1"/>
  <c r="H123" i="1"/>
  <c r="I123" i="1"/>
  <c r="J123" i="1"/>
  <c r="K123" i="1"/>
  <c r="L123" i="1"/>
  <c r="M123" i="1"/>
  <c r="H130" i="1"/>
  <c r="I130" i="1"/>
  <c r="J130" i="1"/>
  <c r="K130" i="1"/>
  <c r="L130" i="1"/>
  <c r="M130" i="1"/>
  <c r="H136" i="1"/>
  <c r="I136" i="1"/>
  <c r="J136" i="1"/>
  <c r="K136" i="1"/>
  <c r="L136" i="1"/>
  <c r="M136" i="1"/>
  <c r="H141" i="1"/>
  <c r="I141" i="1"/>
  <c r="J141" i="1"/>
  <c r="K141" i="1"/>
  <c r="L141" i="1"/>
  <c r="M141" i="1"/>
  <c r="H152" i="1"/>
  <c r="I152" i="1"/>
  <c r="J152" i="1"/>
  <c r="K152" i="1"/>
  <c r="L152" i="1"/>
  <c r="M152" i="1"/>
  <c r="H156" i="1"/>
  <c r="I156" i="1"/>
  <c r="J156" i="1"/>
  <c r="K156" i="1"/>
  <c r="L156" i="1"/>
  <c r="M156" i="1"/>
  <c r="H165" i="1"/>
  <c r="I165" i="1"/>
  <c r="J165" i="1"/>
  <c r="K165" i="1"/>
  <c r="L165" i="1"/>
  <c r="M165" i="1"/>
  <c r="H169" i="1"/>
  <c r="I169" i="1"/>
  <c r="J169" i="1"/>
  <c r="K169" i="1"/>
  <c r="L169" i="1"/>
  <c r="M169" i="1"/>
  <c r="H173" i="1"/>
  <c r="I173" i="1"/>
  <c r="J173" i="1"/>
  <c r="K173" i="1"/>
  <c r="L173" i="1"/>
  <c r="M173" i="1"/>
  <c r="H175" i="1"/>
  <c r="I175" i="1"/>
  <c r="J175" i="1"/>
  <c r="K175" i="1"/>
  <c r="L175" i="1"/>
  <c r="M175" i="1"/>
  <c r="H178" i="1"/>
  <c r="I178" i="1"/>
  <c r="J178" i="1"/>
  <c r="K178" i="1"/>
  <c r="L178" i="1"/>
  <c r="M178" i="1"/>
  <c r="H183" i="1"/>
  <c r="I183" i="1"/>
  <c r="J183" i="1"/>
  <c r="K183" i="1"/>
  <c r="L183" i="1"/>
  <c r="M183" i="1"/>
  <c r="H188" i="1"/>
  <c r="I188" i="1"/>
  <c r="J188" i="1"/>
  <c r="K188" i="1"/>
  <c r="L188" i="1"/>
  <c r="M188" i="1"/>
  <c r="H191" i="1"/>
  <c r="I191" i="1"/>
  <c r="J191" i="1"/>
  <c r="K191" i="1"/>
  <c r="L191" i="1"/>
  <c r="M191" i="1"/>
  <c r="H194" i="1"/>
  <c r="I194" i="1"/>
  <c r="J194" i="1"/>
  <c r="K194" i="1"/>
  <c r="L194" i="1"/>
  <c r="M194" i="1"/>
  <c r="H196" i="1"/>
  <c r="I196" i="1"/>
  <c r="J196" i="1"/>
  <c r="K196" i="1"/>
  <c r="L196" i="1"/>
  <c r="M196" i="1"/>
  <c r="M187" i="1" l="1"/>
  <c r="M186" i="1" s="1"/>
  <c r="K187" i="1"/>
  <c r="K186" i="1" s="1"/>
  <c r="I187" i="1"/>
  <c r="I186" i="1" s="1"/>
  <c r="M164" i="1"/>
  <c r="M52" i="1" s="1"/>
  <c r="K164" i="1"/>
  <c r="I164" i="1"/>
  <c r="M103" i="1"/>
  <c r="K103" i="1"/>
  <c r="I103" i="1"/>
  <c r="M72" i="1"/>
  <c r="K72" i="1"/>
  <c r="I72" i="1"/>
  <c r="M53" i="1"/>
  <c r="K53" i="1"/>
  <c r="I53" i="1"/>
  <c r="M41" i="1"/>
  <c r="K41" i="1"/>
  <c r="I41" i="1"/>
  <c r="M15" i="1"/>
  <c r="K15" i="1"/>
  <c r="I15" i="1"/>
  <c r="L187" i="1"/>
  <c r="L186" i="1" s="1"/>
  <c r="J187" i="1"/>
  <c r="J186" i="1" s="1"/>
  <c r="H187" i="1"/>
  <c r="H186" i="1" s="1"/>
  <c r="L164" i="1"/>
  <c r="J164" i="1"/>
  <c r="H164" i="1"/>
  <c r="L103" i="1"/>
  <c r="J103" i="1"/>
  <c r="L72" i="1"/>
  <c r="J72" i="1"/>
  <c r="H72" i="1"/>
  <c r="L53" i="1"/>
  <c r="J53" i="1"/>
  <c r="H53" i="1"/>
  <c r="L41" i="1"/>
  <c r="L14" i="1" s="1"/>
  <c r="J41" i="1"/>
  <c r="H41" i="1"/>
  <c r="H14" i="1" s="1"/>
  <c r="L15" i="1"/>
  <c r="J15" i="1"/>
  <c r="H15" i="1"/>
  <c r="H103" i="1"/>
  <c r="K14" i="1"/>
  <c r="G196" i="1"/>
  <c r="G194" i="1"/>
  <c r="G191" i="1"/>
  <c r="G188" i="1"/>
  <c r="G183" i="1"/>
  <c r="G178" i="1"/>
  <c r="G175" i="1"/>
  <c r="G173" i="1"/>
  <c r="G169" i="1"/>
  <c r="G165" i="1"/>
  <c r="G156" i="1"/>
  <c r="G152" i="1"/>
  <c r="G141" i="1"/>
  <c r="G136" i="1"/>
  <c r="G130" i="1"/>
  <c r="G123" i="1"/>
  <c r="G117" i="1"/>
  <c r="G112" i="1"/>
  <c r="G104" i="1"/>
  <c r="G101" i="1"/>
  <c r="G98" i="1"/>
  <c r="G93" i="1"/>
  <c r="G87" i="1"/>
  <c r="G80" i="1"/>
  <c r="G73" i="1"/>
  <c r="G66" i="1"/>
  <c r="G62" i="1"/>
  <c r="G54" i="1"/>
  <c r="G49" i="1"/>
  <c r="G45" i="1"/>
  <c r="G42" i="1"/>
  <c r="G33" i="1"/>
  <c r="G32" i="1" s="1"/>
  <c r="G30" i="1"/>
  <c r="G28" i="1"/>
  <c r="G20" i="1"/>
  <c r="G16" i="1"/>
  <c r="L52" i="1" l="1"/>
  <c r="I14" i="1"/>
  <c r="M14" i="1"/>
  <c r="K52" i="1"/>
  <c r="K13" i="1" s="1"/>
  <c r="K12" i="1" s="1"/>
  <c r="I52" i="1"/>
  <c r="M13" i="1"/>
  <c r="M12" i="1" s="1"/>
  <c r="G41" i="1"/>
  <c r="L13" i="1"/>
  <c r="L12" i="1" s="1"/>
  <c r="J14" i="1"/>
  <c r="J52" i="1"/>
  <c r="G164" i="1"/>
  <c r="H52" i="1"/>
  <c r="H13" i="1" s="1"/>
  <c r="H12" i="1" s="1"/>
  <c r="G15" i="1"/>
  <c r="G14" i="1" s="1"/>
  <c r="G53" i="1"/>
  <c r="G72" i="1"/>
  <c r="G187" i="1"/>
  <c r="G186" i="1" s="1"/>
  <c r="G103" i="1"/>
  <c r="I13" i="1" l="1"/>
  <c r="I12" i="1" s="1"/>
  <c r="J13" i="1"/>
  <c r="J198" i="1"/>
  <c r="G52" i="1"/>
  <c r="G13" i="1" s="1"/>
  <c r="G12" i="1" s="1"/>
  <c r="J12" i="1" l="1"/>
</calcChain>
</file>

<file path=xl/sharedStrings.xml><?xml version="1.0" encoding="utf-8"?>
<sst xmlns="http://schemas.openxmlformats.org/spreadsheetml/2006/main" count="822" uniqueCount="256">
  <si>
    <t>Ustanova</t>
  </si>
  <si>
    <t>Mjesto</t>
  </si>
  <si>
    <t>Datum</t>
  </si>
  <si>
    <t>Telefon</t>
  </si>
  <si>
    <t>Osoba za kontakt</t>
  </si>
  <si>
    <t>razred</t>
  </si>
  <si>
    <t>skupina</t>
  </si>
  <si>
    <t>podskupina</t>
  </si>
  <si>
    <t>Odjeljak</t>
  </si>
  <si>
    <t>Račun</t>
  </si>
  <si>
    <t xml:space="preserve">Opis </t>
  </si>
  <si>
    <t>RASHODI I IZDACI UKUPNO (3+4)</t>
  </si>
  <si>
    <t>RASHODI POSLOVANJA</t>
  </si>
  <si>
    <t>Rashodi za zaposlene</t>
  </si>
  <si>
    <t>Plaće</t>
  </si>
  <si>
    <t>Plaće za redovan rad</t>
  </si>
  <si>
    <t>Plaće za zaposlene</t>
  </si>
  <si>
    <t>Plaće za vježbenike</t>
  </si>
  <si>
    <t>Plaće po sudskim presudama</t>
  </si>
  <si>
    <t>Plaće u naravi</t>
  </si>
  <si>
    <t>Korištenje stambenih zgrada i stanova</t>
  </si>
  <si>
    <t>Korištenje odmaralište, sportskih i rekreacijskih objekata i usluga</t>
  </si>
  <si>
    <t>Korištenje garaža i parkirališta</t>
  </si>
  <si>
    <t>Korištenje prijevoznih sredstava</t>
  </si>
  <si>
    <t>Korištenje kredita uz kamate ispod propisane stope</t>
  </si>
  <si>
    <t>Dnevni obroci</t>
  </si>
  <si>
    <t>Ostale plaće u naravi</t>
  </si>
  <si>
    <t>Plaće za prekovremeni rad</t>
  </si>
  <si>
    <t>Plaće za posebne uvjete rada</t>
  </si>
  <si>
    <t>Ostali rashodi za zaposlene</t>
  </si>
  <si>
    <t>Bonus za uspješan rad</t>
  </si>
  <si>
    <t>Nagrade</t>
  </si>
  <si>
    <t>Darovi</t>
  </si>
  <si>
    <t>Otpremnine</t>
  </si>
  <si>
    <t>Naknade za bolest, invalidnost i smrtni slučaj</t>
  </si>
  <si>
    <t>Regres za godišnji odmor</t>
  </si>
  <si>
    <t>Ostali nenavedeni rashodi za zaposlene</t>
  </si>
  <si>
    <t>Doprinosi na plaće</t>
  </si>
  <si>
    <t>Doprinosi za mirovinsko osiguranje</t>
  </si>
  <si>
    <t>Doprinosi za zdravstveno osiguranje</t>
  </si>
  <si>
    <t>Doprinosi za obvezno zdravstveno osiguranje</t>
  </si>
  <si>
    <t>Doprinos za obvezno zdravstveno osiguranje zaštite zdravlja na radu</t>
  </si>
  <si>
    <t>Ostali doprinosi</t>
  </si>
  <si>
    <t>Doprinosi za zapošljavanje</t>
  </si>
  <si>
    <t>Doprinosi za obvezno osiguranje u slučaju nezaposlenosti</t>
  </si>
  <si>
    <t>Poseban doprinos za poticanje zapošljavanja osoba s invaliditetom</t>
  </si>
  <si>
    <t>Materijalni rashodi</t>
  </si>
  <si>
    <t>Naknade troškova zaposlenima</t>
  </si>
  <si>
    <t>Službena putovanja</t>
  </si>
  <si>
    <t>Dnevnice za službeni put u zemlji</t>
  </si>
  <si>
    <t>Dnevnice za službeni put u inozemstvu</t>
  </si>
  <si>
    <t>Naknade za smještaj na službenom putu u zemlji</t>
  </si>
  <si>
    <t>Naknade za smještaj na službenom putu u inozemstvu</t>
  </si>
  <si>
    <t>Naknade za prijevoz na službenom putu u zemlji</t>
  </si>
  <si>
    <t>Naknade za prijevoz na službenom putu u inozemstvu</t>
  </si>
  <si>
    <t>Ostali rashodi za službena putovanja</t>
  </si>
  <si>
    <t>Naknade za prijevoz, za rad na terenu i odvojeni život</t>
  </si>
  <si>
    <t>Naknade za prijevoz na posao i s posla</t>
  </si>
  <si>
    <t>Naknade za rad na terenu</t>
  </si>
  <si>
    <t>Naknade za odvojeni život</t>
  </si>
  <si>
    <t>Stručno usavršavanje zaposlenika</t>
  </si>
  <si>
    <t>Seminari, savjetovanja i simpoziji</t>
  </si>
  <si>
    <t>Tečajevi i stručni ispiti</t>
  </si>
  <si>
    <t>Ostale naknade troškova zaposlenima</t>
  </si>
  <si>
    <t>Naknada za korištenje privatnog automobila</t>
  </si>
  <si>
    <t>Rashodi za materijal i energiju</t>
  </si>
  <si>
    <t>Uredski materijal i ostali materijalni rashodi</t>
  </si>
  <si>
    <t xml:space="preserve">Uredski materijal  </t>
  </si>
  <si>
    <t>Literatura (publikacije, časopisi, glasila, knjige i ostalo)</t>
  </si>
  <si>
    <t>Arhivski materijal</t>
  </si>
  <si>
    <t>Materijal i sredstva za čišćenje i održavanje</t>
  </si>
  <si>
    <t>Materijal za higijenske potrebe i njegu</t>
  </si>
  <si>
    <t>Ostali materijal za potrebe redovnog poslovanja</t>
  </si>
  <si>
    <t>Materijal i sirovine</t>
  </si>
  <si>
    <t>Osnovni materijal i sirovine</t>
  </si>
  <si>
    <t>Pomoćni materijal</t>
  </si>
  <si>
    <t>Kalo, rasip, lom i kvar materijala</t>
  </si>
  <si>
    <t>Namirnice</t>
  </si>
  <si>
    <t>Roba</t>
  </si>
  <si>
    <t>Ostali materijali i sirovine</t>
  </si>
  <si>
    <t>Energija</t>
  </si>
  <si>
    <t>Električna energija</t>
  </si>
  <si>
    <t>Topla voda (toplana)</t>
  </si>
  <si>
    <t>Plin</t>
  </si>
  <si>
    <t>Motorni benzin i dizel gorivo</t>
  </si>
  <si>
    <t>Ostali materijali za proizvodnju energije (ugljen, drva, teško ulje)</t>
  </si>
  <si>
    <t>Materijal i dijelovi za tekuće i investicijsko održavanje</t>
  </si>
  <si>
    <t>Materijal i dijelovi za tekuće i investicijsko održavanje građevinskih objekata</t>
  </si>
  <si>
    <t>Materijal i dijelovi za tekuće i investicijsko održavanje postrojenja i opreme</t>
  </si>
  <si>
    <t>Materijal i dijelovi za tekuće i investicijsko održavanje transportnih sredstava</t>
  </si>
  <si>
    <t>Ostali materijal i dijelovi za tekuće i investicijsko održavanje</t>
  </si>
  <si>
    <t>Sitni inventar i autogume</t>
  </si>
  <si>
    <t xml:space="preserve">Sitni inventar </t>
  </si>
  <si>
    <t>Autogume</t>
  </si>
  <si>
    <t>Službena, radna i zaštitna odjeća i obuća</t>
  </si>
  <si>
    <t>Rashodi za usluge</t>
  </si>
  <si>
    <t xml:space="preserve">Usluge telefona, pošte i prijevoza </t>
  </si>
  <si>
    <t>Usluge telefona, telefaksa</t>
  </si>
  <si>
    <t>Usluge interneta</t>
  </si>
  <si>
    <t>Poštarina (pisma, tiskanice i sl)</t>
  </si>
  <si>
    <t>Rent-a-car i taxi prijevoz</t>
  </si>
  <si>
    <t>Ostale usluge za komunikaciju i prijevoz</t>
  </si>
  <si>
    <t>Usluge prijevoza učenika osnovnih škola</t>
  </si>
  <si>
    <t>Usluge tekućeg i investicijskog održavanja</t>
  </si>
  <si>
    <t>Usluge tekućeg i investicijskog održavanja građevinskih objekata</t>
  </si>
  <si>
    <t>Usluge tekućeg i investicijskog održavanja postrojenja i opreme</t>
  </si>
  <si>
    <t>Usluge tekućeg i investicijskog održavanja prijevoznih sredstava</t>
  </si>
  <si>
    <t>Ostale usluge tekućeg i investicijskog održavanja</t>
  </si>
  <si>
    <t>Usluge promidžbe i informiranja</t>
  </si>
  <si>
    <t>Elektronski mediji</t>
  </si>
  <si>
    <t>Tisak</t>
  </si>
  <si>
    <t>Izložbeni prostor na sajmu</t>
  </si>
  <si>
    <t>Promidžbeni materijali</t>
  </si>
  <si>
    <t>Ostale usluge promidžbe i informiranja</t>
  </si>
  <si>
    <t>Komunalne usluge</t>
  </si>
  <si>
    <t>Opskrba vodom</t>
  </si>
  <si>
    <t>Iznošenje i odvoz smeća</t>
  </si>
  <si>
    <t>Deratizacija i dezinsekcija</t>
  </si>
  <si>
    <t>Dimnjačarske i ekološke usluge</t>
  </si>
  <si>
    <t>Pričuva</t>
  </si>
  <si>
    <t>Ostale komunalne usluge</t>
  </si>
  <si>
    <t>Zakupnine i najamnine</t>
  </si>
  <si>
    <t>Zakupnine za zemljišta</t>
  </si>
  <si>
    <t>Zakupnine i najamnine za građevinske objekte</t>
  </si>
  <si>
    <t>Zakupnine i najamnine za opremu</t>
  </si>
  <si>
    <t>Licence</t>
  </si>
  <si>
    <t>Ostale najamnine i zakupnine</t>
  </si>
  <si>
    <t>Zdravstvene i veterinarske usluge</t>
  </si>
  <si>
    <t>Obvezni i preventivni zdravstveni pregledi zaposlenika</t>
  </si>
  <si>
    <t>Veterinarske usluge</t>
  </si>
  <si>
    <t>Laboratorijske usluge</t>
  </si>
  <si>
    <t>Ostale zdravstvene i veterinarske usluge</t>
  </si>
  <si>
    <t>Intelektualne i osobne usluge</t>
  </si>
  <si>
    <t>Autorski honorari</t>
  </si>
  <si>
    <t>Usluge odvjetnika i pravnog savjetnika</t>
  </si>
  <si>
    <t>Revizorske usluge</t>
  </si>
  <si>
    <t>Geodetko-katastarske usluge</t>
  </si>
  <si>
    <t>Usluge vještačenja</t>
  </si>
  <si>
    <t>Usluge agencija, studentskog servisa (prijepisi, prijevodi i drugo)</t>
  </si>
  <si>
    <t>Znanstvenoistraživačke usluge</t>
  </si>
  <si>
    <t>Ostale intelektualne usluge</t>
  </si>
  <si>
    <t>Računalne usluge</t>
  </si>
  <si>
    <t>Usluge ažuriranja računalnih baza</t>
  </si>
  <si>
    <t>Usluge razvoja softwarea</t>
  </si>
  <si>
    <t>Ostale računalne usluge</t>
  </si>
  <si>
    <t>Ostale usluge</t>
  </si>
  <si>
    <t>Grafičke i tiskarske usluge, usluge kopiranja i uvezivanja i slično</t>
  </si>
  <si>
    <t>Film i izrada fotografija</t>
  </si>
  <si>
    <t>Uređenje prostora</t>
  </si>
  <si>
    <t>Usluge pri registraciji prijevoznih sredstava</t>
  </si>
  <si>
    <t>Usluge čišćenja, pranja i slično</t>
  </si>
  <si>
    <t>Usluge čuvanja imovine i osoba</t>
  </si>
  <si>
    <t>Ostale nespomenute usluge</t>
  </si>
  <si>
    <t>Ostali nespomenuti rashodi poslovanja</t>
  </si>
  <si>
    <t>Naknade za rad predstavničkih i izvršnih tijela, povjerenstava i slično</t>
  </si>
  <si>
    <t>Naknade članovima predstavničkih i izvršnih tijela</t>
  </si>
  <si>
    <t>Naknade članovima povjerenstva</t>
  </si>
  <si>
    <t>Ostale slične naknade za rad</t>
  </si>
  <si>
    <t>Premije osiguranja</t>
  </si>
  <si>
    <t>Premije osiguranja prijevoznih sredstava</t>
  </si>
  <si>
    <t>Premije osiguranja ostale imovine</t>
  </si>
  <si>
    <t>Premije osiguranja zaposlenih</t>
  </si>
  <si>
    <t>Reprezentacija</t>
  </si>
  <si>
    <t>Članarine</t>
  </si>
  <si>
    <t>Tuzemne članarine</t>
  </si>
  <si>
    <t>Međunarodne članarine</t>
  </si>
  <si>
    <t>Pristojbe i naknade</t>
  </si>
  <si>
    <t>Upravne i administrativne pristojbe</t>
  </si>
  <si>
    <t>Sudske pristojbe</t>
  </si>
  <si>
    <t>Javnobilježničke pristojbe</t>
  </si>
  <si>
    <t>Ostale pristojbe i naknade</t>
  </si>
  <si>
    <t>Rashodi protokola (vijenci, cvijeće, svijeće i slično)</t>
  </si>
  <si>
    <t>Financijski rashodi</t>
  </si>
  <si>
    <t>Ostali financijski rashodi</t>
  </si>
  <si>
    <t>Bankarske usluge i usluge platnog prometa</t>
  </si>
  <si>
    <t>Usluge banaka</t>
  </si>
  <si>
    <t>Usluge platnog prometa</t>
  </si>
  <si>
    <t>Negativne tečajne razlike i valutna klauzula</t>
  </si>
  <si>
    <t>Negativne tečajne razlike</t>
  </si>
  <si>
    <t>Valutna klauzula</t>
  </si>
  <si>
    <t>Zatezne kamate</t>
  </si>
  <si>
    <t>Zatezne kamate iz poslovnih odnosa i drugo</t>
  </si>
  <si>
    <t>Ostali nespomenuti financijski rashodi</t>
  </si>
  <si>
    <t>RASHODI ZA NABAVU NEFINANCIJSKE IMOVINE</t>
  </si>
  <si>
    <t>Rashodi za nabavu proizvedene dugotrajne imovine</t>
  </si>
  <si>
    <t>Građevinski objekti</t>
  </si>
  <si>
    <t>Poslovni objekti</t>
  </si>
  <si>
    <t>Uredski objekti</t>
  </si>
  <si>
    <t>Zgrade znanstvenih i obrazovnih institucija (fakulteti, škole, vrtići i slično)</t>
  </si>
  <si>
    <t>Sportske dvorane i rekreacijski objekti</t>
  </si>
  <si>
    <t>Ostali poslovni građevinski objekti</t>
  </si>
  <si>
    <t>Postrojenja i oprema</t>
  </si>
  <si>
    <t>Uredska oprema i namještaj</t>
  </si>
  <si>
    <t>Računala i računalna oprema</t>
  </si>
  <si>
    <t>Uredski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</si>
  <si>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</si>
  <si>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</si>
  <si>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</si>
  <si>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</si>
  <si>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</si>
  <si>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</si>
  <si>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</si>
  <si>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</si>
  <si>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</si>
  <si>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</si>
  <si>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</si>
  <si>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Ostala oprema za održavanje i zaštitu</t>
  </si>
  <si>
    <t>Medicinska i laboratorijska oprema</t>
  </si>
  <si>
    <t>Medicinska oprema</t>
  </si>
  <si>
    <t>Laboratorijska oprema</t>
  </si>
  <si>
    <t>Instrumenti, uređaji i strojevi</t>
  </si>
  <si>
    <t>Precizni i optički instrumenti</t>
  </si>
  <si>
    <t>Mjerni i kontrolni uređaji</t>
  </si>
  <si>
    <t>Strojevi za obradu zemljišta</t>
  </si>
  <si>
    <t>Ostali instrumenti, uređaji i strojevi</t>
  </si>
  <si>
    <t>Sportska i glazbena oprema</t>
  </si>
  <si>
    <t>Sportska oprema</t>
  </si>
  <si>
    <t>Glazbeni instrumenti i oprema</t>
  </si>
  <si>
    <t>Uređaji, strojevi i oprema za ostale namjene</t>
  </si>
  <si>
    <t xml:space="preserve">Uređaji </t>
  </si>
  <si>
    <t xml:space="preserve">Strojevi </t>
  </si>
  <si>
    <t>Oprema</t>
  </si>
  <si>
    <t>Prijevozna sredstva</t>
  </si>
  <si>
    <t>Prijevozna sredstva u cestovnom prometu</t>
  </si>
  <si>
    <t>Osobni automobili</t>
  </si>
  <si>
    <t>Ostala prijevozna sredstva u cestovnom prometu</t>
  </si>
  <si>
    <t>Knjige, umjetnička djela i ostale izložbene vrijednosti</t>
  </si>
  <si>
    <t>Knjige</t>
  </si>
  <si>
    <t>Nematerijalna proizvedena imovina</t>
  </si>
  <si>
    <t>Ulaganja u računalne programe</t>
  </si>
  <si>
    <t>Umjetnička, literarna i znanstvena djela</t>
  </si>
  <si>
    <t>Ostala umjetnička, literarna i znanstvena djela</t>
  </si>
  <si>
    <t>Ostala 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</si>
  <si>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</si>
  <si>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</si>
  <si>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</si>
  <si>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</si>
  <si>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RAČUNOVOĐA:</t>
  </si>
  <si>
    <t>KLASA:</t>
  </si>
  <si>
    <t>URBROJ:</t>
  </si>
  <si>
    <t>Datum:</t>
  </si>
  <si>
    <t>Zakonski standard odobrenje ureda</t>
  </si>
  <si>
    <t>Iznad zakonskog standarda prijedlog škole</t>
  </si>
  <si>
    <t>Iznad zakonskog standarda prijedlog ureda</t>
  </si>
  <si>
    <t>FINANCIJSKI PLAN RASHODA I IZDATAKA ZA 2017. GODINU</t>
  </si>
  <si>
    <t>Zakonski standard 2017 prijedlog škole</t>
  </si>
  <si>
    <t>GIMNAZIJA "FRAN GALOVIĆ" KOPRIVNICA</t>
  </si>
  <si>
    <t>KOPRIVNICA</t>
  </si>
  <si>
    <t>19.10.2016.</t>
  </si>
  <si>
    <t>048/279-804</t>
  </si>
  <si>
    <t>Mirela Grošanić</t>
  </si>
  <si>
    <t>Ugovor o djelu</t>
  </si>
  <si>
    <t xml:space="preserve">Ugovori o djelu-Centar izvrsnosti </t>
  </si>
  <si>
    <t>Ostale usluge za komunikaciju i prijevoz-Centar izvrsnosti</t>
  </si>
  <si>
    <t>FINANCIJSKI PLAN RASHODA I IZDATAKA ZA 2018. GODINU</t>
  </si>
  <si>
    <t>FINANCIJSKI PLAN RASHODA I IZDATAKA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</si>
</sst>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E"/>
      <charset val="238"/>
    </font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  <charset val="238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  <charset val="238"/>
    </font>
    <font>
      <sz val="10"/>
      <color indexed="57"/>
      <name val="Arial"/>
      <family val="2"/>
      <charset val="238"/>
    </font>
    <font>
      <b/>
      <sz val="10"/>
      <color indexed="48"/>
      <name val="Arial"/>
      <family val="2"/>
      <charset val="238"/>
    </font>
    <font>
      <b/>
      <sz val="9"/>
      <color indexed="48"/>
      <name val="Arial"/>
      <family val="2"/>
      <charset val="238"/>
    </font>
    <font>
      <sz val="10"/>
      <color indexed="48"/>
      <name val="Arial"/>
      <family val="2"/>
    </font>
    <font>
      <b/>
      <sz val="10"/>
      <color indexed="57"/>
      <name val="Arial"/>
      <family val="2"/>
      <charset val="238"/>
    </font>
    <font>
      <b/>
      <sz val="9"/>
      <color indexed="57"/>
      <name val="Arial"/>
      <family val="2"/>
      <charset val="238"/>
    </font>
    <font>
      <sz val="10"/>
      <color indexed="57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0"/>
      <color indexed="57"/>
      <name val="Arial"/>
      <family val="2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3" fontId="2" fillId="0" borderId="0" xfId="0" applyNumberFormat="1" applyFont="1"/>
    <xf numFmtId="4" fontId="2" fillId="0" borderId="0" xfId="0" applyNumberFormat="1" applyFont="1"/>
    <xf numFmtId="4" fontId="3" fillId="0" borderId="0" xfId="0" quotePrefix="1" applyNumberFormat="1" applyFont="1" applyAlignment="1">
      <alignment horizontal="left" wrapText="1"/>
    </xf>
    <xf numFmtId="3" fontId="4" fillId="0" borderId="0" xfId="0" quotePrefix="1" applyNumberFormat="1" applyFont="1" applyAlignment="1">
      <alignment horizontal="left"/>
    </xf>
    <xf numFmtId="49" fontId="4" fillId="0" borderId="0" xfId="0" quotePrefix="1" applyNumberFormat="1" applyFont="1" applyAlignment="1">
      <alignment horizontal="left" wrapText="1"/>
    </xf>
    <xf numFmtId="3" fontId="5" fillId="0" borderId="0" xfId="0" applyNumberFormat="1" applyFont="1" applyBorder="1" applyAlignment="1">
      <alignment horizontal="left" wrapText="1"/>
    </xf>
    <xf numFmtId="4" fontId="0" fillId="0" borderId="0" xfId="0" applyNumberFormat="1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7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0" fillId="5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textRotation="90"/>
    </xf>
    <xf numFmtId="0" fontId="9" fillId="0" borderId="2" xfId="0" applyFont="1" applyFill="1" applyBorder="1" applyAlignment="1">
      <alignment horizontal="center" textRotation="90"/>
    </xf>
    <xf numFmtId="0" fontId="10" fillId="0" borderId="2" xfId="0" applyFont="1" applyFill="1" applyBorder="1" applyAlignment="1">
      <alignment horizontal="center" wrapText="1"/>
    </xf>
    <xf numFmtId="4" fontId="11" fillId="4" borderId="2" xfId="0" applyNumberFormat="1" applyFont="1" applyFill="1" applyBorder="1" applyAlignment="1" applyProtection="1">
      <alignment horizontal="right" wrapText="1"/>
    </xf>
    <xf numFmtId="0" fontId="12" fillId="0" borderId="0" xfId="0" applyFont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3" fillId="4" borderId="2" xfId="0" applyNumberFormat="1" applyFont="1" applyFill="1" applyBorder="1" applyProtection="1"/>
    <xf numFmtId="3" fontId="13" fillId="5" borderId="2" xfId="0" applyNumberFormat="1" applyFont="1" applyFill="1" applyBorder="1" applyProtection="1"/>
    <xf numFmtId="0" fontId="17" fillId="0" borderId="0" xfId="0" applyFont="1"/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right" vertical="top" wrapText="1"/>
    </xf>
    <xf numFmtId="0" fontId="19" fillId="0" borderId="2" xfId="0" applyFont="1" applyFill="1" applyBorder="1" applyAlignment="1">
      <alignment horizontal="left" vertical="top" wrapText="1"/>
    </xf>
    <xf numFmtId="4" fontId="20" fillId="4" borderId="2" xfId="0" applyNumberFormat="1" applyFont="1" applyFill="1" applyBorder="1" applyAlignment="1" applyProtection="1">
      <alignment vertical="top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right" vertical="top" wrapText="1"/>
    </xf>
    <xf numFmtId="0" fontId="22" fillId="0" borderId="2" xfId="0" applyFont="1" applyFill="1" applyBorder="1" applyAlignment="1">
      <alignment horizontal="left" vertical="top" wrapText="1"/>
    </xf>
    <xf numFmtId="4" fontId="23" fillId="4" borderId="2" xfId="0" applyNumberFormat="1" applyFont="1" applyFill="1" applyBorder="1" applyAlignment="1" applyProtection="1">
      <alignment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right" vertical="top" wrapText="1"/>
    </xf>
    <xf numFmtId="4" fontId="24" fillId="4" borderId="2" xfId="0" applyNumberFormat="1" applyFont="1" applyFill="1" applyBorder="1" applyAlignment="1">
      <alignment vertical="top" wrapText="1"/>
    </xf>
    <xf numFmtId="3" fontId="24" fillId="5" borderId="2" xfId="0" applyNumberFormat="1" applyFont="1" applyFill="1" applyBorder="1" applyAlignment="1">
      <alignment vertical="top" wrapText="1"/>
    </xf>
    <xf numFmtId="0" fontId="2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right" vertical="top" wrapText="1"/>
    </xf>
    <xf numFmtId="0" fontId="26" fillId="0" borderId="2" xfId="0" applyFont="1" applyFill="1" applyBorder="1" applyAlignment="1">
      <alignment horizontal="left" vertical="top" wrapText="1"/>
    </xf>
    <xf numFmtId="3" fontId="1" fillId="5" borderId="2" xfId="0" applyNumberFormat="1" applyFont="1" applyFill="1" applyBorder="1" applyAlignment="1" applyProtection="1">
      <alignment vertical="top" wrapText="1"/>
      <protection locked="0"/>
    </xf>
    <xf numFmtId="4" fontId="1" fillId="4" borderId="2" xfId="0" applyNumberFormat="1" applyFont="1" applyFill="1" applyBorder="1" applyAlignment="1" applyProtection="1">
      <alignment vertical="top" wrapText="1"/>
      <protection locked="0"/>
    </xf>
    <xf numFmtId="4" fontId="23" fillId="4" borderId="2" xfId="0" applyNumberFormat="1" applyFont="1" applyFill="1" applyBorder="1" applyAlignment="1">
      <alignment vertical="top" wrapText="1"/>
    </xf>
    <xf numFmtId="3" fontId="23" fillId="5" borderId="2" xfId="0" applyNumberFormat="1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27" fillId="0" borderId="2" xfId="0" applyFont="1" applyFill="1" applyBorder="1" applyAlignment="1">
      <alignment horizontal="left" vertical="top" wrapText="1"/>
    </xf>
    <xf numFmtId="4" fontId="24" fillId="4" borderId="2" xfId="0" applyNumberFormat="1" applyFont="1" applyFill="1" applyBorder="1" applyAlignment="1" applyProtection="1">
      <alignment vertical="top" wrapText="1"/>
    </xf>
    <xf numFmtId="0" fontId="14" fillId="0" borderId="2" xfId="0" applyFont="1" applyFill="1" applyBorder="1" applyAlignment="1">
      <alignment horizontal="right"/>
    </xf>
    <xf numFmtId="0" fontId="25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right"/>
    </xf>
    <xf numFmtId="3" fontId="0" fillId="5" borderId="2" xfId="0" applyNumberFormat="1" applyFill="1" applyBorder="1" applyProtection="1">
      <protection locked="0"/>
    </xf>
    <xf numFmtId="0" fontId="13" fillId="0" borderId="0" xfId="0" applyFont="1"/>
    <xf numFmtId="0" fontId="0" fillId="0" borderId="2" xfId="0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4" fontId="13" fillId="3" borderId="2" xfId="0" applyNumberFormat="1" applyFont="1" applyFill="1" applyBorder="1" applyProtection="1"/>
    <xf numFmtId="4" fontId="23" fillId="3" borderId="2" xfId="0" applyNumberFormat="1" applyFont="1" applyFill="1" applyBorder="1" applyAlignment="1">
      <alignment vertical="top" wrapText="1"/>
    </xf>
    <xf numFmtId="4" fontId="13" fillId="3" borderId="2" xfId="0" applyNumberFormat="1" applyFont="1" applyFill="1" applyBorder="1" applyAlignment="1" applyProtection="1">
      <alignment horizontal="right"/>
    </xf>
    <xf numFmtId="4" fontId="16" fillId="3" borderId="2" xfId="0" applyNumberFormat="1" applyFont="1" applyFill="1" applyBorder="1" applyAlignment="1" applyProtection="1">
      <alignment horizontal="right" wrapText="1"/>
    </xf>
    <xf numFmtId="0" fontId="0" fillId="0" borderId="2" xfId="0" applyFill="1" applyBorder="1" applyAlignment="1">
      <alignment horizontal="right" vertical="top"/>
    </xf>
    <xf numFmtId="0" fontId="24" fillId="0" borderId="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right"/>
    </xf>
    <xf numFmtId="0" fontId="29" fillId="0" borderId="2" xfId="0" applyFont="1" applyFill="1" applyBorder="1" applyAlignment="1">
      <alignment horizontal="left" vertical="top" wrapText="1"/>
    </xf>
    <xf numFmtId="3" fontId="24" fillId="3" borderId="2" xfId="0" applyNumberFormat="1" applyFont="1" applyFill="1" applyBorder="1" applyProtection="1"/>
    <xf numFmtId="4" fontId="24" fillId="3" borderId="2" xfId="0" applyNumberFormat="1" applyFont="1" applyFill="1" applyBorder="1" applyProtection="1"/>
    <xf numFmtId="3" fontId="24" fillId="5" borderId="2" xfId="0" applyNumberFormat="1" applyFont="1" applyFill="1" applyBorder="1" applyProtection="1"/>
    <xf numFmtId="0" fontId="26" fillId="0" borderId="2" xfId="0" applyFont="1" applyBorder="1" applyAlignment="1">
      <alignment horizontal="left" vertical="top" wrapText="1"/>
    </xf>
    <xf numFmtId="0" fontId="25" fillId="0" borderId="0" xfId="0" applyFont="1"/>
    <xf numFmtId="3" fontId="25" fillId="5" borderId="2" xfId="0" applyNumberFormat="1" applyFont="1" applyFill="1" applyBorder="1" applyProtection="1">
      <protection locked="0"/>
    </xf>
    <xf numFmtId="0" fontId="24" fillId="0" borderId="2" xfId="0" applyFont="1" applyFill="1" applyBorder="1" applyAlignment="1">
      <alignment horizontal="right" vertical="top"/>
    </xf>
    <xf numFmtId="0" fontId="28" fillId="0" borderId="0" xfId="0" applyFont="1"/>
    <xf numFmtId="4" fontId="23" fillId="3" borderId="2" xfId="0" applyNumberFormat="1" applyFont="1" applyFill="1" applyBorder="1" applyAlignment="1" applyProtection="1">
      <alignment vertical="top" wrapText="1"/>
    </xf>
    <xf numFmtId="0" fontId="30" fillId="0" borderId="2" xfId="0" applyFont="1" applyFill="1" applyBorder="1" applyAlignment="1">
      <alignment horizontal="left" vertical="top" wrapText="1"/>
    </xf>
    <xf numFmtId="4" fontId="14" fillId="3" borderId="2" xfId="0" applyNumberFormat="1" applyFont="1" applyFill="1" applyBorder="1" applyProtection="1"/>
    <xf numFmtId="3" fontId="14" fillId="5" borderId="2" xfId="0" applyNumberFormat="1" applyFont="1" applyFill="1" applyBorder="1" applyProtection="1"/>
    <xf numFmtId="0" fontId="2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left" vertical="top" wrapText="1"/>
    </xf>
    <xf numFmtId="0" fontId="32" fillId="0" borderId="0" xfId="0" applyFont="1"/>
    <xf numFmtId="0" fontId="18" fillId="0" borderId="2" xfId="0" applyFont="1" applyFill="1" applyBorder="1" applyAlignment="1">
      <alignment horizontal="left"/>
    </xf>
    <xf numFmtId="4" fontId="32" fillId="3" borderId="2" xfId="0" applyNumberFormat="1" applyFont="1" applyFill="1" applyBorder="1" applyProtection="1"/>
    <xf numFmtId="3" fontId="32" fillId="5" borderId="2" xfId="0" applyNumberFormat="1" applyFont="1" applyFill="1" applyBorder="1" applyProtection="1"/>
    <xf numFmtId="0" fontId="24" fillId="0" borderId="2" xfId="0" applyFont="1" applyFill="1" applyBorder="1" applyAlignment="1">
      <alignment horizontal="center" vertical="top"/>
    </xf>
    <xf numFmtId="4" fontId="24" fillId="4" borderId="2" xfId="0" applyNumberFormat="1" applyFont="1" applyFill="1" applyBorder="1" applyProtection="1"/>
    <xf numFmtId="0" fontId="1" fillId="0" borderId="0" xfId="0" applyFont="1"/>
    <xf numFmtId="0" fontId="13" fillId="0" borderId="2" xfId="0" applyFont="1" applyBorder="1"/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25" fillId="0" borderId="2" xfId="0" applyFont="1" applyBorder="1"/>
    <xf numFmtId="0" fontId="28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33" fillId="0" borderId="0" xfId="0" applyFont="1"/>
    <xf numFmtId="3" fontId="1" fillId="5" borderId="2" xfId="0" applyNumberFormat="1" applyFont="1" applyFill="1" applyBorder="1" applyProtection="1">
      <protection locked="0"/>
    </xf>
    <xf numFmtId="0" fontId="14" fillId="0" borderId="0" xfId="0" applyFont="1"/>
    <xf numFmtId="0" fontId="29" fillId="0" borderId="2" xfId="0" applyFont="1" applyBorder="1" applyAlignment="1">
      <alignment horizontal="left" vertical="top" wrapText="1"/>
    </xf>
    <xf numFmtId="0" fontId="34" fillId="0" borderId="2" xfId="0" applyFont="1" applyBorder="1"/>
    <xf numFmtId="0" fontId="34" fillId="0" borderId="2" xfId="0" applyFont="1" applyBorder="1" applyAlignment="1">
      <alignment horizontal="left"/>
    </xf>
    <xf numFmtId="0" fontId="35" fillId="0" borderId="2" xfId="0" applyFont="1" applyBorder="1" applyAlignment="1">
      <alignment horizontal="left" vertical="top" wrapText="1"/>
    </xf>
    <xf numFmtId="3" fontId="19" fillId="5" borderId="2" xfId="0" applyNumberFormat="1" applyFont="1" applyFill="1" applyBorder="1" applyAlignment="1">
      <alignment horizontal="right" wrapText="1"/>
    </xf>
    <xf numFmtId="3" fontId="35" fillId="5" borderId="2" xfId="0" applyNumberFormat="1" applyFont="1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3" fontId="0" fillId="5" borderId="2" xfId="0" applyNumberFormat="1" applyFill="1" applyBorder="1" applyAlignment="1" applyProtection="1">
      <alignment wrapText="1"/>
      <protection locked="0"/>
    </xf>
    <xf numFmtId="0" fontId="21" fillId="0" borderId="2" xfId="0" applyFont="1" applyBorder="1"/>
    <xf numFmtId="0" fontId="21" fillId="0" borderId="2" xfId="0" applyFont="1" applyBorder="1" applyAlignment="1">
      <alignment horizontal="left"/>
    </xf>
    <xf numFmtId="0" fontId="31" fillId="0" borderId="2" xfId="0" applyFont="1" applyBorder="1" applyAlignment="1">
      <alignment horizontal="left" vertical="top" wrapText="1"/>
    </xf>
    <xf numFmtId="3" fontId="31" fillId="5" borderId="2" xfId="0" applyNumberFormat="1" applyFont="1" applyFill="1" applyBorder="1" applyAlignment="1" applyProtection="1">
      <alignment wrapText="1"/>
      <protection locked="0"/>
    </xf>
    <xf numFmtId="0" fontId="0" fillId="0" borderId="0" xfId="0" applyBorder="1"/>
    <xf numFmtId="0" fontId="21" fillId="0" borderId="0" xfId="0" applyFont="1" applyBorder="1"/>
    <xf numFmtId="0" fontId="14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Fill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3" fontId="31" fillId="0" borderId="0" xfId="0" applyNumberFormat="1" applyFont="1" applyBorder="1" applyAlignment="1" applyProtection="1">
      <alignment wrapText="1"/>
      <protection locked="0"/>
    </xf>
    <xf numFmtId="4" fontId="31" fillId="0" borderId="0" xfId="0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2" borderId="0" xfId="0" applyFill="1" applyBorder="1" applyAlignment="1" applyProtection="1">
      <protection locked="0"/>
    </xf>
    <xf numFmtId="4" fontId="0" fillId="0" borderId="0" xfId="0" applyNumberFormat="1" applyBorder="1"/>
    <xf numFmtId="4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Border="1" applyProtection="1"/>
    <xf numFmtId="22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4" fontId="0" fillId="2" borderId="2" xfId="0" applyNumberFormat="1" applyFill="1" applyBorder="1" applyProtection="1">
      <protection locked="0"/>
    </xf>
    <xf numFmtId="4" fontId="25" fillId="2" borderId="2" xfId="0" applyNumberFormat="1" applyFont="1" applyFill="1" applyBorder="1" applyProtection="1">
      <protection locked="0"/>
    </xf>
    <xf numFmtId="4" fontId="28" fillId="2" borderId="2" xfId="0" applyNumberFormat="1" applyFont="1" applyFill="1" applyBorder="1" applyProtection="1">
      <protection locked="0"/>
    </xf>
    <xf numFmtId="0" fontId="0" fillId="5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horizontal="center" wrapText="1"/>
    </xf>
    <xf numFmtId="0" fontId="27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8" fillId="0" borderId="2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horizontal="left" textRotation="90"/>
    </xf>
    <xf numFmtId="0" fontId="0" fillId="0" borderId="2" xfId="0" applyBorder="1" applyAlignment="1"/>
    <xf numFmtId="0" fontId="5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0" xfId="0" quotePrefix="1" applyNumberFormat="1" applyFont="1" applyAlignment="1">
      <alignment horizontal="left"/>
    </xf>
    <xf numFmtId="3" fontId="6" fillId="0" borderId="0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2"/>
  <sheetViews>
    <sheetView workbookViewId="0">
      <selection sqref="A1:E1"/>
    </sheetView>
  </sheetViews>
  <sheetFormatPr defaultRowHeight="12.75" x14ac:dyDescent="0.2"/>
  <cols>
    <col min="1" max="1" width="2.7109375" customWidth="1"/>
    <col min="2" max="2" width="3.7109375" customWidth="1"/>
    <col min="3" max="3" width="5" customWidth="1"/>
    <col min="4" max="4" width="4.85546875" style="134" customWidth="1"/>
    <col min="5" max="5" width="7.28515625" style="135" customWidth="1"/>
    <col min="6" max="6" width="48" style="136" customWidth="1"/>
    <col min="7" max="7" width="16.42578125" customWidth="1"/>
    <col min="8" max="8" width="16" style="131" hidden="1" customWidth="1"/>
    <col min="9" max="9" width="13" customWidth="1"/>
    <col min="10" max="10" width="13.7109375" hidden="1" customWidth="1"/>
    <col min="11" max="11" width="12.7109375" style="8" hidden="1" customWidth="1"/>
    <col min="12" max="13" width="9.28515625" hidden="1" customWidth="1"/>
  </cols>
  <sheetData>
    <row r="1" spans="1:13" ht="15.75" x14ac:dyDescent="0.25">
      <c r="A1" s="149" t="s">
        <v>0</v>
      </c>
      <c r="B1" s="150"/>
      <c r="C1" s="150"/>
      <c r="D1" s="150"/>
      <c r="E1" s="150"/>
      <c r="F1" s="1" t="s">
        <v>246</v>
      </c>
      <c r="G1" s="2"/>
      <c r="H1" s="2"/>
      <c r="I1" s="2"/>
      <c r="K1" s="3"/>
    </row>
    <row r="2" spans="1:13" ht="15.75" x14ac:dyDescent="0.25">
      <c r="A2" s="149" t="s">
        <v>1</v>
      </c>
      <c r="B2" s="150"/>
      <c r="C2" s="150"/>
      <c r="D2" s="150"/>
      <c r="E2" s="150"/>
      <c r="F2" s="1" t="s">
        <v>247</v>
      </c>
      <c r="G2" s="2"/>
      <c r="H2" s="2"/>
      <c r="I2" s="2"/>
      <c r="K2" s="4"/>
    </row>
    <row r="3" spans="1:13" ht="15.75" x14ac:dyDescent="0.25">
      <c r="A3" s="149" t="s">
        <v>2</v>
      </c>
      <c r="B3" s="150"/>
      <c r="C3" s="150"/>
      <c r="D3" s="150"/>
      <c r="E3" s="150"/>
      <c r="F3" s="1" t="s">
        <v>248</v>
      </c>
      <c r="G3" s="2"/>
      <c r="H3" s="2"/>
      <c r="I3" s="2"/>
      <c r="K3" s="4"/>
    </row>
    <row r="4" spans="1:13" ht="15.75" x14ac:dyDescent="0.25">
      <c r="A4" s="149" t="s">
        <v>3</v>
      </c>
      <c r="B4" s="150"/>
      <c r="C4" s="150"/>
      <c r="D4" s="150"/>
      <c r="E4" s="150"/>
      <c r="F4" s="1" t="s">
        <v>249</v>
      </c>
      <c r="G4" s="2"/>
      <c r="H4" s="2"/>
      <c r="I4" s="2"/>
      <c r="K4" s="4"/>
    </row>
    <row r="5" spans="1:13" ht="15.75" x14ac:dyDescent="0.25">
      <c r="A5" s="149" t="s">
        <v>4</v>
      </c>
      <c r="B5" s="150"/>
      <c r="C5" s="150"/>
      <c r="D5" s="150"/>
      <c r="E5" s="150"/>
      <c r="F5" s="1" t="s">
        <v>250</v>
      </c>
      <c r="G5" s="2"/>
      <c r="H5" s="2"/>
      <c r="I5" s="2"/>
      <c r="K5" s="4"/>
    </row>
    <row r="6" spans="1:13" ht="15.75" x14ac:dyDescent="0.25">
      <c r="A6" s="5"/>
      <c r="B6" s="6"/>
      <c r="C6" s="2"/>
      <c r="D6" s="2"/>
      <c r="E6" s="2"/>
      <c r="F6" s="2"/>
      <c r="G6" s="2"/>
      <c r="H6" s="2"/>
      <c r="I6" s="2"/>
      <c r="K6" s="3"/>
    </row>
    <row r="7" spans="1:13" ht="15.75" x14ac:dyDescent="0.25">
      <c r="A7" s="7"/>
      <c r="B7" s="7"/>
      <c r="C7" s="7"/>
      <c r="D7" s="7"/>
      <c r="E7" s="7"/>
      <c r="F7"/>
      <c r="H7" s="2"/>
      <c r="I7" s="2"/>
    </row>
    <row r="8" spans="1:13" ht="15.75" customHeight="1" x14ac:dyDescent="0.3">
      <c r="A8" s="151" t="s">
        <v>244</v>
      </c>
      <c r="B8" s="151"/>
      <c r="C8" s="151"/>
      <c r="D8" s="151"/>
      <c r="E8" s="151"/>
      <c r="F8" s="151"/>
      <c r="G8" s="151"/>
      <c r="H8" s="151"/>
      <c r="I8" s="151"/>
    </row>
    <row r="9" spans="1:13" ht="15.75" x14ac:dyDescent="0.25">
      <c r="A9" s="148"/>
      <c r="B9" s="148"/>
      <c r="C9" s="148"/>
      <c r="D9" s="148"/>
      <c r="E9" s="148"/>
      <c r="F9" s="9"/>
      <c r="G9" s="10"/>
      <c r="H9" s="11"/>
      <c r="I9" s="10"/>
      <c r="K9" s="12"/>
    </row>
    <row r="10" spans="1:13" ht="30" customHeight="1" x14ac:dyDescent="0.2">
      <c r="A10" s="145" t="s">
        <v>5</v>
      </c>
      <c r="B10" s="145" t="s">
        <v>6</v>
      </c>
      <c r="C10" s="146" t="s">
        <v>7</v>
      </c>
      <c r="D10" s="145" t="s">
        <v>8</v>
      </c>
      <c r="E10" s="145" t="s">
        <v>9</v>
      </c>
      <c r="F10" s="142" t="s">
        <v>10</v>
      </c>
      <c r="G10" s="13"/>
      <c r="H10" s="13"/>
      <c r="I10" s="13"/>
      <c r="J10" s="13"/>
      <c r="K10" s="13"/>
      <c r="L10" s="13"/>
      <c r="M10" s="13"/>
    </row>
    <row r="11" spans="1:13" ht="104.25" customHeight="1" x14ac:dyDescent="0.2">
      <c r="A11" s="145"/>
      <c r="B11" s="145"/>
      <c r="C11" s="147"/>
      <c r="D11" s="145"/>
      <c r="E11" s="145"/>
      <c r="F11" s="142"/>
      <c r="G11" s="140" t="s">
        <v>245</v>
      </c>
      <c r="H11" s="13" t="s">
        <v>241</v>
      </c>
      <c r="I11" s="13" t="s">
        <v>242</v>
      </c>
      <c r="J11" s="13" t="s">
        <v>243</v>
      </c>
      <c r="K11" s="13"/>
      <c r="L11" s="13"/>
      <c r="M11" s="13"/>
    </row>
    <row r="12" spans="1:13" s="18" customFormat="1" ht="33.75" customHeight="1" x14ac:dyDescent="0.25">
      <c r="A12" s="14"/>
      <c r="B12" s="15"/>
      <c r="C12" s="15"/>
      <c r="D12" s="15"/>
      <c r="E12" s="15"/>
      <c r="F12" s="16" t="s">
        <v>11</v>
      </c>
      <c r="G12" s="17">
        <f t="shared" ref="G12:M12" si="0">G13+G198</f>
        <v>1210525</v>
      </c>
      <c r="H12" s="17">
        <f t="shared" si="0"/>
        <v>0</v>
      </c>
      <c r="I12" s="17">
        <f t="shared" si="0"/>
        <v>69930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</row>
    <row r="13" spans="1:13" s="25" customFormat="1" x14ac:dyDescent="0.2">
      <c r="A13" s="19">
        <v>3</v>
      </c>
      <c r="B13" s="20"/>
      <c r="C13" s="20"/>
      <c r="D13" s="20"/>
      <c r="E13" s="21">
        <v>3</v>
      </c>
      <c r="F13" s="22" t="s">
        <v>12</v>
      </c>
      <c r="G13" s="23">
        <f t="shared" ref="G13:M13" si="1">G14+G52+G186</f>
        <v>1210525</v>
      </c>
      <c r="H13" s="23">
        <f t="shared" si="1"/>
        <v>0</v>
      </c>
      <c r="I13" s="23">
        <f t="shared" si="1"/>
        <v>69930</v>
      </c>
      <c r="J13" s="23">
        <f t="shared" si="1"/>
        <v>0</v>
      </c>
      <c r="K13" s="23">
        <f t="shared" si="1"/>
        <v>0</v>
      </c>
      <c r="L13" s="23">
        <f t="shared" si="1"/>
        <v>0</v>
      </c>
      <c r="M13" s="23">
        <f t="shared" si="1"/>
        <v>0</v>
      </c>
    </row>
    <row r="14" spans="1:13" x14ac:dyDescent="0.2">
      <c r="A14" s="26"/>
      <c r="B14" s="26">
        <v>31</v>
      </c>
      <c r="C14" s="26"/>
      <c r="D14" s="26"/>
      <c r="E14" s="27"/>
      <c r="F14" s="28" t="s">
        <v>13</v>
      </c>
      <c r="G14" s="29">
        <f t="shared" ref="G14:M14" si="2">G15+G32+G41</f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</row>
    <row r="15" spans="1:13" x14ac:dyDescent="0.2">
      <c r="A15" s="30"/>
      <c r="B15" s="30"/>
      <c r="C15" s="30">
        <v>311</v>
      </c>
      <c r="D15" s="30"/>
      <c r="E15" s="31"/>
      <c r="F15" s="32" t="s">
        <v>14</v>
      </c>
      <c r="G15" s="33">
        <f t="shared" ref="G15:M15" si="3">G16+G20+G28+G30</f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</row>
    <row r="16" spans="1:13" x14ac:dyDescent="0.2">
      <c r="A16" s="34"/>
      <c r="B16" s="34"/>
      <c r="C16" s="34"/>
      <c r="D16" s="34">
        <v>3111</v>
      </c>
      <c r="E16" s="35"/>
      <c r="F16" s="22" t="s">
        <v>15</v>
      </c>
      <c r="G16" s="36">
        <f t="shared" ref="G16" si="4">SUM(G17:G19)</f>
        <v>0</v>
      </c>
      <c r="H16" s="36">
        <f t="shared" ref="H16:M16" si="5">SUM(H17:H19)</f>
        <v>0</v>
      </c>
      <c r="I16" s="36">
        <f t="shared" si="5"/>
        <v>0</v>
      </c>
      <c r="J16" s="36">
        <f t="shared" si="5"/>
        <v>0</v>
      </c>
      <c r="K16" s="36">
        <f t="shared" si="5"/>
        <v>0</v>
      </c>
      <c r="L16" s="36">
        <f t="shared" si="5"/>
        <v>0</v>
      </c>
      <c r="M16" s="36">
        <f t="shared" si="5"/>
        <v>0</v>
      </c>
    </row>
    <row r="17" spans="1:13" x14ac:dyDescent="0.2">
      <c r="A17" s="38"/>
      <c r="B17" s="38"/>
      <c r="C17" s="38"/>
      <c r="D17" s="38"/>
      <c r="E17" s="39">
        <v>31111</v>
      </c>
      <c r="F17" s="40" t="s">
        <v>16</v>
      </c>
      <c r="G17" s="42"/>
      <c r="H17" s="42"/>
      <c r="I17" s="42"/>
      <c r="J17" s="42"/>
      <c r="K17" s="42"/>
      <c r="L17" s="42"/>
      <c r="M17" s="42"/>
    </row>
    <row r="18" spans="1:13" hidden="1" x14ac:dyDescent="0.2">
      <c r="A18" s="38"/>
      <c r="B18" s="38"/>
      <c r="C18" s="38"/>
      <c r="D18" s="38"/>
      <c r="E18" s="39">
        <v>31112</v>
      </c>
      <c r="F18" s="40" t="s">
        <v>17</v>
      </c>
      <c r="G18" s="42"/>
      <c r="H18" s="42"/>
      <c r="I18" s="42"/>
      <c r="J18" s="42"/>
      <c r="K18" s="42"/>
      <c r="L18" s="42"/>
      <c r="M18" s="42"/>
    </row>
    <row r="19" spans="1:13" hidden="1" x14ac:dyDescent="0.2">
      <c r="A19" s="38"/>
      <c r="B19" s="38"/>
      <c r="C19" s="38"/>
      <c r="D19" s="38"/>
      <c r="E19" s="39">
        <v>31113</v>
      </c>
      <c r="F19" s="40" t="s">
        <v>18</v>
      </c>
      <c r="G19" s="42"/>
      <c r="H19" s="42"/>
      <c r="I19" s="42"/>
      <c r="J19" s="42"/>
      <c r="K19" s="42"/>
      <c r="L19" s="42"/>
      <c r="M19" s="42"/>
    </row>
    <row r="20" spans="1:13" hidden="1" x14ac:dyDescent="0.2">
      <c r="A20" s="34"/>
      <c r="B20" s="34"/>
      <c r="C20" s="34"/>
      <c r="D20" s="34">
        <v>3112</v>
      </c>
      <c r="E20" s="35"/>
      <c r="F20" s="22" t="s">
        <v>19</v>
      </c>
      <c r="G20" s="36">
        <f t="shared" ref="G20" si="6">SUM(G21:G27)</f>
        <v>0</v>
      </c>
      <c r="H20" s="36">
        <f t="shared" ref="H20:M20" si="7">SUM(H21:H27)</f>
        <v>0</v>
      </c>
      <c r="I20" s="36">
        <f t="shared" si="7"/>
        <v>0</v>
      </c>
      <c r="J20" s="36">
        <f t="shared" si="7"/>
        <v>0</v>
      </c>
      <c r="K20" s="36">
        <f t="shared" si="7"/>
        <v>0</v>
      </c>
      <c r="L20" s="36">
        <f t="shared" si="7"/>
        <v>0</v>
      </c>
      <c r="M20" s="36">
        <f t="shared" si="7"/>
        <v>0</v>
      </c>
    </row>
    <row r="21" spans="1:13" hidden="1" x14ac:dyDescent="0.2">
      <c r="A21" s="38"/>
      <c r="B21" s="38"/>
      <c r="C21" s="38"/>
      <c r="D21" s="38"/>
      <c r="E21" s="39">
        <v>31121</v>
      </c>
      <c r="F21" s="40" t="s">
        <v>20</v>
      </c>
      <c r="G21" s="42"/>
      <c r="H21" s="42"/>
      <c r="I21" s="42"/>
      <c r="J21" s="42"/>
      <c r="K21" s="42"/>
      <c r="L21" s="42"/>
      <c r="M21" s="42"/>
    </row>
    <row r="22" spans="1:13" ht="24" hidden="1" x14ac:dyDescent="0.2">
      <c r="A22" s="38"/>
      <c r="B22" s="38"/>
      <c r="C22" s="38"/>
      <c r="D22" s="38"/>
      <c r="E22" s="39">
        <v>31122</v>
      </c>
      <c r="F22" s="40" t="s">
        <v>21</v>
      </c>
      <c r="G22" s="42"/>
      <c r="H22" s="42"/>
      <c r="I22" s="42"/>
      <c r="J22" s="42"/>
      <c r="K22" s="42"/>
      <c r="L22" s="42"/>
      <c r="M22" s="42"/>
    </row>
    <row r="23" spans="1:13" hidden="1" x14ac:dyDescent="0.2">
      <c r="A23" s="38"/>
      <c r="B23" s="38"/>
      <c r="C23" s="38"/>
      <c r="D23" s="38"/>
      <c r="E23" s="39">
        <v>31123</v>
      </c>
      <c r="F23" s="40" t="s">
        <v>22</v>
      </c>
      <c r="G23" s="42"/>
      <c r="H23" s="42"/>
      <c r="I23" s="42"/>
      <c r="J23" s="42"/>
      <c r="K23" s="42"/>
      <c r="L23" s="42"/>
      <c r="M23" s="42"/>
    </row>
    <row r="24" spans="1:13" hidden="1" x14ac:dyDescent="0.2">
      <c r="A24" s="38"/>
      <c r="B24" s="38"/>
      <c r="C24" s="38"/>
      <c r="D24" s="38"/>
      <c r="E24" s="39">
        <v>31124</v>
      </c>
      <c r="F24" s="40" t="s">
        <v>23</v>
      </c>
      <c r="G24" s="42"/>
      <c r="H24" s="42"/>
      <c r="I24" s="42"/>
      <c r="J24" s="42"/>
      <c r="K24" s="42"/>
      <c r="L24" s="42"/>
      <c r="M24" s="42"/>
    </row>
    <row r="25" spans="1:13" hidden="1" x14ac:dyDescent="0.2">
      <c r="A25" s="38"/>
      <c r="B25" s="38"/>
      <c r="C25" s="38"/>
      <c r="D25" s="38"/>
      <c r="E25" s="39">
        <v>31125</v>
      </c>
      <c r="F25" s="40" t="s">
        <v>24</v>
      </c>
      <c r="G25" s="42"/>
      <c r="H25" s="42"/>
      <c r="I25" s="42"/>
      <c r="J25" s="42"/>
      <c r="K25" s="42"/>
      <c r="L25" s="42"/>
      <c r="M25" s="42"/>
    </row>
    <row r="26" spans="1:13" hidden="1" x14ac:dyDescent="0.2">
      <c r="A26" s="38"/>
      <c r="B26" s="38"/>
      <c r="C26" s="38"/>
      <c r="D26" s="38"/>
      <c r="E26" s="39">
        <v>31126</v>
      </c>
      <c r="F26" s="40" t="s">
        <v>25</v>
      </c>
      <c r="G26" s="42"/>
      <c r="H26" s="42"/>
      <c r="I26" s="42"/>
      <c r="J26" s="42"/>
      <c r="K26" s="42"/>
      <c r="L26" s="42"/>
      <c r="M26" s="42"/>
    </row>
    <row r="27" spans="1:13" hidden="1" x14ac:dyDescent="0.2">
      <c r="A27" s="38"/>
      <c r="B27" s="38"/>
      <c r="C27" s="38"/>
      <c r="D27" s="38"/>
      <c r="E27" s="39">
        <v>31129</v>
      </c>
      <c r="F27" s="40" t="s">
        <v>26</v>
      </c>
      <c r="G27" s="42"/>
      <c r="H27" s="42"/>
      <c r="I27" s="42"/>
      <c r="J27" s="42"/>
      <c r="K27" s="42"/>
      <c r="L27" s="42"/>
      <c r="M27" s="42"/>
    </row>
    <row r="28" spans="1:13" hidden="1" x14ac:dyDescent="0.2">
      <c r="A28" s="34"/>
      <c r="B28" s="34"/>
      <c r="C28" s="34"/>
      <c r="D28" s="34">
        <v>3113</v>
      </c>
      <c r="E28" s="35"/>
      <c r="F28" s="22" t="s">
        <v>27</v>
      </c>
      <c r="G28" s="36">
        <f t="shared" ref="G28:M28" si="8">G29</f>
        <v>0</v>
      </c>
      <c r="H28" s="36">
        <f t="shared" si="8"/>
        <v>0</v>
      </c>
      <c r="I28" s="36">
        <f t="shared" si="8"/>
        <v>0</v>
      </c>
      <c r="J28" s="36">
        <f t="shared" si="8"/>
        <v>0</v>
      </c>
      <c r="K28" s="36">
        <f t="shared" si="8"/>
        <v>0</v>
      </c>
      <c r="L28" s="36">
        <f t="shared" si="8"/>
        <v>0</v>
      </c>
      <c r="M28" s="36">
        <f t="shared" si="8"/>
        <v>0</v>
      </c>
    </row>
    <row r="29" spans="1:13" hidden="1" x14ac:dyDescent="0.2">
      <c r="A29" s="38"/>
      <c r="B29" s="38"/>
      <c r="C29" s="38"/>
      <c r="D29" s="38"/>
      <c r="E29" s="39">
        <v>31131</v>
      </c>
      <c r="F29" s="40" t="s">
        <v>27</v>
      </c>
      <c r="G29" s="42"/>
      <c r="H29" s="42"/>
      <c r="I29" s="42"/>
      <c r="J29" s="42"/>
      <c r="K29" s="42"/>
      <c r="L29" s="42"/>
      <c r="M29" s="42"/>
    </row>
    <row r="30" spans="1:13" hidden="1" x14ac:dyDescent="0.2">
      <c r="A30" s="34"/>
      <c r="B30" s="34"/>
      <c r="C30" s="34"/>
      <c r="D30" s="34">
        <v>3114</v>
      </c>
      <c r="E30" s="35"/>
      <c r="F30" s="22" t="s">
        <v>28</v>
      </c>
      <c r="G30" s="36">
        <f t="shared" ref="G30:M30" si="9">G31</f>
        <v>0</v>
      </c>
      <c r="H30" s="36">
        <f t="shared" si="9"/>
        <v>0</v>
      </c>
      <c r="I30" s="36">
        <f t="shared" si="9"/>
        <v>0</v>
      </c>
      <c r="J30" s="36">
        <f t="shared" si="9"/>
        <v>0</v>
      </c>
      <c r="K30" s="36">
        <f t="shared" si="9"/>
        <v>0</v>
      </c>
      <c r="L30" s="36">
        <f t="shared" si="9"/>
        <v>0</v>
      </c>
      <c r="M30" s="36">
        <f t="shared" si="9"/>
        <v>0</v>
      </c>
    </row>
    <row r="31" spans="1:13" hidden="1" x14ac:dyDescent="0.2">
      <c r="A31" s="38"/>
      <c r="B31" s="38"/>
      <c r="C31" s="38"/>
      <c r="D31" s="38"/>
      <c r="E31" s="39">
        <v>31141</v>
      </c>
      <c r="F31" s="40" t="s">
        <v>28</v>
      </c>
      <c r="G31" s="42"/>
      <c r="H31" s="42"/>
      <c r="I31" s="42"/>
      <c r="J31" s="42"/>
      <c r="K31" s="42"/>
      <c r="L31" s="42"/>
      <c r="M31" s="42"/>
    </row>
    <row r="32" spans="1:13" hidden="1" x14ac:dyDescent="0.2">
      <c r="A32" s="30"/>
      <c r="B32" s="30"/>
      <c r="C32" s="30">
        <v>312</v>
      </c>
      <c r="D32" s="30"/>
      <c r="E32" s="31"/>
      <c r="F32" s="32" t="s">
        <v>29</v>
      </c>
      <c r="G32" s="33">
        <f t="shared" ref="G32:M32" si="10">G33</f>
        <v>0</v>
      </c>
      <c r="H32" s="33">
        <f t="shared" si="10"/>
        <v>0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3">
        <f t="shared" si="10"/>
        <v>0</v>
      </c>
      <c r="M32" s="33">
        <f t="shared" si="10"/>
        <v>0</v>
      </c>
    </row>
    <row r="33" spans="1:13" hidden="1" x14ac:dyDescent="0.2">
      <c r="A33" s="34"/>
      <c r="B33" s="34"/>
      <c r="C33" s="34"/>
      <c r="D33" s="34">
        <v>3121</v>
      </c>
      <c r="E33" s="35"/>
      <c r="F33" s="22" t="s">
        <v>29</v>
      </c>
      <c r="G33" s="36">
        <f t="shared" ref="G33" si="11">SUM(G34:G40)</f>
        <v>0</v>
      </c>
      <c r="H33" s="36">
        <f t="shared" ref="H33:M33" si="12">SUM(H34:H40)</f>
        <v>0</v>
      </c>
      <c r="I33" s="36">
        <f t="shared" si="12"/>
        <v>0</v>
      </c>
      <c r="J33" s="36">
        <f t="shared" si="12"/>
        <v>0</v>
      </c>
      <c r="K33" s="36">
        <f t="shared" si="12"/>
        <v>0</v>
      </c>
      <c r="L33" s="36">
        <f t="shared" si="12"/>
        <v>0</v>
      </c>
      <c r="M33" s="36">
        <f t="shared" si="12"/>
        <v>0</v>
      </c>
    </row>
    <row r="34" spans="1:13" hidden="1" x14ac:dyDescent="0.2">
      <c r="A34" s="38"/>
      <c r="B34" s="38"/>
      <c r="C34" s="38"/>
      <c r="D34" s="38"/>
      <c r="E34" s="39">
        <v>31211</v>
      </c>
      <c r="F34" s="40" t="s">
        <v>30</v>
      </c>
      <c r="G34" s="42"/>
      <c r="H34" s="42"/>
      <c r="I34" s="42"/>
      <c r="J34" s="42"/>
      <c r="K34" s="42"/>
      <c r="L34" s="42"/>
      <c r="M34" s="42"/>
    </row>
    <row r="35" spans="1:13" hidden="1" x14ac:dyDescent="0.2">
      <c r="A35" s="38"/>
      <c r="B35" s="38"/>
      <c r="C35" s="38"/>
      <c r="D35" s="38"/>
      <c r="E35" s="39">
        <v>31212</v>
      </c>
      <c r="F35" s="40" t="s">
        <v>31</v>
      </c>
      <c r="G35" s="42"/>
      <c r="H35" s="42"/>
      <c r="I35" s="42"/>
      <c r="J35" s="42"/>
      <c r="K35" s="42"/>
      <c r="L35" s="42"/>
      <c r="M35" s="42"/>
    </row>
    <row r="36" spans="1:13" hidden="1" x14ac:dyDescent="0.2">
      <c r="A36" s="38"/>
      <c r="B36" s="38"/>
      <c r="C36" s="38"/>
      <c r="D36" s="38"/>
      <c r="E36" s="39">
        <v>31213</v>
      </c>
      <c r="F36" s="40" t="s">
        <v>32</v>
      </c>
      <c r="G36" s="42"/>
      <c r="H36" s="42"/>
      <c r="I36" s="42"/>
      <c r="J36" s="42"/>
      <c r="K36" s="42"/>
      <c r="L36" s="42"/>
      <c r="M36" s="42"/>
    </row>
    <row r="37" spans="1:13" hidden="1" x14ac:dyDescent="0.2">
      <c r="A37" s="38"/>
      <c r="B37" s="38"/>
      <c r="C37" s="38"/>
      <c r="D37" s="38"/>
      <c r="E37" s="39">
        <v>31214</v>
      </c>
      <c r="F37" s="40" t="s">
        <v>33</v>
      </c>
      <c r="G37" s="42"/>
      <c r="H37" s="42"/>
      <c r="I37" s="42"/>
      <c r="J37" s="42"/>
      <c r="K37" s="42"/>
      <c r="L37" s="42"/>
      <c r="M37" s="42"/>
    </row>
    <row r="38" spans="1:13" hidden="1" x14ac:dyDescent="0.2">
      <c r="A38" s="38"/>
      <c r="B38" s="38"/>
      <c r="C38" s="38"/>
      <c r="D38" s="38"/>
      <c r="E38" s="39">
        <v>31215</v>
      </c>
      <c r="F38" s="40" t="s">
        <v>34</v>
      </c>
      <c r="G38" s="42"/>
      <c r="H38" s="42"/>
      <c r="I38" s="42"/>
      <c r="J38" s="42"/>
      <c r="K38" s="42"/>
      <c r="L38" s="42"/>
      <c r="M38" s="42"/>
    </row>
    <row r="39" spans="1:13" hidden="1" x14ac:dyDescent="0.2">
      <c r="A39" s="38"/>
      <c r="B39" s="38"/>
      <c r="C39" s="38"/>
      <c r="D39" s="38"/>
      <c r="E39" s="39">
        <v>31216</v>
      </c>
      <c r="F39" s="40" t="s">
        <v>35</v>
      </c>
      <c r="G39" s="42"/>
      <c r="H39" s="42"/>
      <c r="I39" s="42"/>
      <c r="J39" s="42"/>
      <c r="K39" s="42"/>
      <c r="L39" s="42"/>
      <c r="M39" s="42"/>
    </row>
    <row r="40" spans="1:13" hidden="1" x14ac:dyDescent="0.2">
      <c r="A40" s="38"/>
      <c r="B40" s="38"/>
      <c r="C40" s="38"/>
      <c r="D40" s="38"/>
      <c r="E40" s="39">
        <v>31219</v>
      </c>
      <c r="F40" s="40" t="s">
        <v>36</v>
      </c>
      <c r="G40" s="42"/>
      <c r="H40" s="42"/>
      <c r="I40" s="42"/>
      <c r="J40" s="42"/>
      <c r="K40" s="42"/>
      <c r="L40" s="42"/>
      <c r="M40" s="42"/>
    </row>
    <row r="41" spans="1:13" hidden="1" x14ac:dyDescent="0.2">
      <c r="A41" s="30"/>
      <c r="B41" s="30"/>
      <c r="C41" s="30">
        <v>313</v>
      </c>
      <c r="D41" s="30"/>
      <c r="E41" s="31"/>
      <c r="F41" s="32" t="s">
        <v>37</v>
      </c>
      <c r="G41" s="43">
        <f t="shared" ref="G41" si="13">G42+G45+G49</f>
        <v>0</v>
      </c>
      <c r="H41" s="43">
        <f t="shared" ref="H41:M41" si="14">H42+H45+H49</f>
        <v>0</v>
      </c>
      <c r="I41" s="43">
        <f t="shared" si="14"/>
        <v>0</v>
      </c>
      <c r="J41" s="43">
        <f t="shared" si="14"/>
        <v>0</v>
      </c>
      <c r="K41" s="43">
        <f t="shared" si="14"/>
        <v>0</v>
      </c>
      <c r="L41" s="43">
        <f t="shared" si="14"/>
        <v>0</v>
      </c>
      <c r="M41" s="43">
        <f t="shared" si="14"/>
        <v>0</v>
      </c>
    </row>
    <row r="42" spans="1:13" hidden="1" x14ac:dyDescent="0.2">
      <c r="A42" s="34"/>
      <c r="B42" s="34"/>
      <c r="C42" s="34"/>
      <c r="D42" s="34">
        <v>3131</v>
      </c>
      <c r="E42" s="35"/>
      <c r="F42" s="22" t="s">
        <v>38</v>
      </c>
      <c r="G42" s="36">
        <f t="shared" ref="G42:M42" si="15">G43</f>
        <v>0</v>
      </c>
      <c r="H42" s="36">
        <f t="shared" si="15"/>
        <v>0</v>
      </c>
      <c r="I42" s="36">
        <f t="shared" si="15"/>
        <v>0</v>
      </c>
      <c r="J42" s="36">
        <f t="shared" si="15"/>
        <v>0</v>
      </c>
      <c r="K42" s="36">
        <f t="shared" si="15"/>
        <v>0</v>
      </c>
      <c r="L42" s="36">
        <f t="shared" si="15"/>
        <v>0</v>
      </c>
      <c r="M42" s="36">
        <f t="shared" si="15"/>
        <v>0</v>
      </c>
    </row>
    <row r="43" spans="1:13" hidden="1" x14ac:dyDescent="0.2">
      <c r="A43" s="45"/>
      <c r="B43" s="45"/>
      <c r="C43" s="45"/>
      <c r="D43" s="46"/>
      <c r="E43" s="47">
        <v>31311</v>
      </c>
      <c r="F43" s="48" t="s">
        <v>38</v>
      </c>
      <c r="G43" s="42"/>
      <c r="H43" s="42"/>
      <c r="I43" s="42"/>
      <c r="J43" s="42"/>
      <c r="K43" s="42"/>
      <c r="L43" s="42"/>
      <c r="M43" s="42"/>
    </row>
    <row r="44" spans="1:13" x14ac:dyDescent="0.2">
      <c r="A44" s="45"/>
      <c r="B44" s="45"/>
      <c r="C44" s="45"/>
      <c r="D44" s="46"/>
      <c r="E44" s="47">
        <v>31131</v>
      </c>
      <c r="F44" s="48" t="s">
        <v>27</v>
      </c>
      <c r="G44" s="42"/>
      <c r="H44" s="42"/>
      <c r="I44" s="42">
        <v>4500</v>
      </c>
      <c r="J44" s="42"/>
      <c r="K44" s="42"/>
      <c r="L44" s="42"/>
      <c r="M44" s="42"/>
    </row>
    <row r="45" spans="1:13" x14ac:dyDescent="0.2">
      <c r="A45" s="34"/>
      <c r="B45" s="34"/>
      <c r="C45" s="34"/>
      <c r="D45" s="34">
        <v>3132</v>
      </c>
      <c r="E45" s="35"/>
      <c r="F45" s="22" t="s">
        <v>39</v>
      </c>
      <c r="G45" s="49">
        <f t="shared" ref="G45" si="16">SUM(G46:G48)</f>
        <v>0</v>
      </c>
      <c r="H45" s="49">
        <f t="shared" ref="H45:M45" si="17">SUM(H46:H48)</f>
        <v>0</v>
      </c>
      <c r="I45" s="49">
        <f t="shared" si="17"/>
        <v>0</v>
      </c>
      <c r="J45" s="49">
        <f t="shared" si="17"/>
        <v>0</v>
      </c>
      <c r="K45" s="49">
        <f t="shared" si="17"/>
        <v>0</v>
      </c>
      <c r="L45" s="49">
        <f t="shared" si="17"/>
        <v>0</v>
      </c>
      <c r="M45" s="49">
        <f t="shared" si="17"/>
        <v>0</v>
      </c>
    </row>
    <row r="46" spans="1:13" x14ac:dyDescent="0.2">
      <c r="A46" s="45"/>
      <c r="B46" s="45"/>
      <c r="C46" s="45"/>
      <c r="D46" s="45"/>
      <c r="E46" s="47">
        <v>31321</v>
      </c>
      <c r="F46" s="48" t="s">
        <v>40</v>
      </c>
      <c r="G46" s="42"/>
      <c r="H46" s="42"/>
      <c r="I46" s="42"/>
      <c r="J46" s="42"/>
      <c r="K46" s="42"/>
      <c r="L46" s="42"/>
      <c r="M46" s="42"/>
    </row>
    <row r="47" spans="1:13" ht="24" hidden="1" x14ac:dyDescent="0.2">
      <c r="A47" s="45"/>
      <c r="B47" s="45"/>
      <c r="C47" s="45"/>
      <c r="D47" s="45"/>
      <c r="E47" s="47">
        <v>31322</v>
      </c>
      <c r="F47" s="48" t="s">
        <v>41</v>
      </c>
      <c r="G47" s="42"/>
      <c r="H47" s="42"/>
      <c r="I47" s="42"/>
      <c r="J47" s="42"/>
      <c r="K47" s="42"/>
      <c r="L47" s="42"/>
      <c r="M47" s="42"/>
    </row>
    <row r="48" spans="1:13" hidden="1" x14ac:dyDescent="0.2">
      <c r="A48" s="45"/>
      <c r="B48" s="45"/>
      <c r="C48" s="45"/>
      <c r="D48" s="45"/>
      <c r="E48" s="47">
        <v>31329</v>
      </c>
      <c r="F48" s="48" t="s">
        <v>42</v>
      </c>
      <c r="G48" s="42"/>
      <c r="H48" s="42"/>
      <c r="I48" s="42"/>
      <c r="J48" s="42"/>
      <c r="K48" s="42"/>
      <c r="L48" s="42"/>
      <c r="M48" s="42"/>
    </row>
    <row r="49" spans="1:13" x14ac:dyDescent="0.2">
      <c r="A49" s="34"/>
      <c r="B49" s="34"/>
      <c r="C49" s="34"/>
      <c r="D49" s="34">
        <v>3133</v>
      </c>
      <c r="E49" s="35"/>
      <c r="F49" s="22" t="s">
        <v>43</v>
      </c>
      <c r="G49" s="49">
        <f t="shared" ref="G49" si="18">SUM(G50:G51)</f>
        <v>0</v>
      </c>
      <c r="H49" s="49">
        <f t="shared" ref="H49:M49" si="19">SUM(H50:H51)</f>
        <v>0</v>
      </c>
      <c r="I49" s="49">
        <f t="shared" si="19"/>
        <v>0</v>
      </c>
      <c r="J49" s="49">
        <f t="shared" si="19"/>
        <v>0</v>
      </c>
      <c r="K49" s="49">
        <f t="shared" si="19"/>
        <v>0</v>
      </c>
      <c r="L49" s="49">
        <f t="shared" si="19"/>
        <v>0</v>
      </c>
      <c r="M49" s="49">
        <f t="shared" si="19"/>
        <v>0</v>
      </c>
    </row>
    <row r="50" spans="1:13" x14ac:dyDescent="0.2">
      <c r="A50" s="45"/>
      <c r="B50" s="45"/>
      <c r="C50" s="45"/>
      <c r="D50" s="45"/>
      <c r="E50" s="47">
        <v>31332</v>
      </c>
      <c r="F50" s="48" t="s">
        <v>44</v>
      </c>
      <c r="G50" s="42"/>
      <c r="H50" s="42"/>
      <c r="I50" s="42"/>
      <c r="J50" s="42"/>
      <c r="K50" s="42"/>
      <c r="L50" s="42"/>
      <c r="M50" s="42"/>
    </row>
    <row r="51" spans="1:13" ht="24" x14ac:dyDescent="0.2">
      <c r="A51" s="45"/>
      <c r="B51" s="45"/>
      <c r="C51" s="45"/>
      <c r="D51" s="45"/>
      <c r="E51" s="47">
        <v>31333</v>
      </c>
      <c r="F51" s="48" t="s">
        <v>45</v>
      </c>
      <c r="G51" s="42"/>
      <c r="H51" s="42"/>
      <c r="I51" s="42"/>
      <c r="J51" s="42"/>
      <c r="K51" s="42"/>
      <c r="L51" s="42"/>
      <c r="M51" s="42"/>
    </row>
    <row r="52" spans="1:13" x14ac:dyDescent="0.2">
      <c r="A52" s="26"/>
      <c r="B52" s="26">
        <v>32</v>
      </c>
      <c r="C52" s="26"/>
      <c r="D52" s="26"/>
      <c r="E52" s="27"/>
      <c r="F52" s="28" t="s">
        <v>46</v>
      </c>
      <c r="G52" s="29">
        <f t="shared" ref="G52:M52" si="20">G53+G72+G103+G164</f>
        <v>1193950</v>
      </c>
      <c r="H52" s="29">
        <f t="shared" si="20"/>
        <v>0</v>
      </c>
      <c r="I52" s="29">
        <f t="shared" si="20"/>
        <v>69930</v>
      </c>
      <c r="J52" s="29">
        <f t="shared" si="20"/>
        <v>0</v>
      </c>
      <c r="K52" s="29">
        <f t="shared" si="20"/>
        <v>0</v>
      </c>
      <c r="L52" s="29">
        <f t="shared" si="20"/>
        <v>0</v>
      </c>
      <c r="M52" s="29">
        <f t="shared" si="20"/>
        <v>0</v>
      </c>
    </row>
    <row r="53" spans="1:13" x14ac:dyDescent="0.2">
      <c r="A53" s="30"/>
      <c r="B53" s="30"/>
      <c r="C53" s="30">
        <v>321</v>
      </c>
      <c r="D53" s="30"/>
      <c r="E53" s="39"/>
      <c r="F53" s="32" t="s">
        <v>47</v>
      </c>
      <c r="G53" s="43">
        <f t="shared" ref="G53" si="21">G54+G62+G66+G69</f>
        <v>201000</v>
      </c>
      <c r="H53" s="43">
        <f t="shared" ref="H53:M53" si="22">H54+H62+H66+H69</f>
        <v>0</v>
      </c>
      <c r="I53" s="43">
        <f t="shared" si="22"/>
        <v>700</v>
      </c>
      <c r="J53" s="43">
        <f t="shared" si="22"/>
        <v>0</v>
      </c>
      <c r="K53" s="43">
        <f t="shared" si="22"/>
        <v>0</v>
      </c>
      <c r="L53" s="43">
        <f t="shared" si="22"/>
        <v>0</v>
      </c>
      <c r="M53" s="43">
        <f t="shared" si="22"/>
        <v>0</v>
      </c>
    </row>
    <row r="54" spans="1:13" x14ac:dyDescent="0.2">
      <c r="A54" s="19"/>
      <c r="B54" s="20"/>
      <c r="C54" s="20"/>
      <c r="D54" s="20">
        <v>3211</v>
      </c>
      <c r="E54" s="50"/>
      <c r="F54" s="22" t="s">
        <v>48</v>
      </c>
      <c r="G54" s="23">
        <f t="shared" ref="G54" si="23">SUM(G55:G61)</f>
        <v>53400</v>
      </c>
      <c r="H54" s="23">
        <f t="shared" ref="H54:M54" si="24">SUM(H55:H61)</f>
        <v>0</v>
      </c>
      <c r="I54" s="23">
        <f t="shared" si="24"/>
        <v>700</v>
      </c>
      <c r="J54" s="23">
        <f t="shared" si="24"/>
        <v>0</v>
      </c>
      <c r="K54" s="23">
        <f t="shared" si="24"/>
        <v>0</v>
      </c>
      <c r="L54" s="23">
        <f t="shared" si="24"/>
        <v>0</v>
      </c>
      <c r="M54" s="23">
        <f t="shared" si="24"/>
        <v>0</v>
      </c>
    </row>
    <row r="55" spans="1:13" x14ac:dyDescent="0.2">
      <c r="A55" s="51"/>
      <c r="B55" s="52"/>
      <c r="C55" s="20"/>
      <c r="D55" s="52"/>
      <c r="E55" s="53">
        <v>32111</v>
      </c>
      <c r="F55" s="40" t="s">
        <v>49</v>
      </c>
      <c r="G55" s="137">
        <v>21400</v>
      </c>
      <c r="H55" s="137"/>
      <c r="I55" s="137">
        <v>700</v>
      </c>
      <c r="J55" s="137"/>
      <c r="K55" s="137"/>
      <c r="L55" s="137"/>
      <c r="M55" s="137"/>
    </row>
    <row r="56" spans="1:13" x14ac:dyDescent="0.2">
      <c r="A56" s="51"/>
      <c r="B56" s="52"/>
      <c r="C56" s="20"/>
      <c r="D56" s="52"/>
      <c r="E56" s="53">
        <v>32112</v>
      </c>
      <c r="F56" s="40" t="s">
        <v>50</v>
      </c>
      <c r="G56" s="137"/>
      <c r="H56" s="137"/>
      <c r="I56" s="137"/>
      <c r="J56" s="137"/>
      <c r="K56" s="137"/>
      <c r="L56" s="137"/>
      <c r="M56" s="137"/>
    </row>
    <row r="57" spans="1:13" x14ac:dyDescent="0.2">
      <c r="A57" s="51"/>
      <c r="B57" s="52"/>
      <c r="C57" s="20"/>
      <c r="D57" s="52"/>
      <c r="E57" s="53">
        <v>32113</v>
      </c>
      <c r="F57" s="40" t="s">
        <v>51</v>
      </c>
      <c r="G57" s="137">
        <v>16000</v>
      </c>
      <c r="H57" s="137"/>
      <c r="I57" s="137"/>
      <c r="J57" s="137"/>
      <c r="K57" s="137"/>
      <c r="L57" s="137"/>
      <c r="M57" s="137"/>
    </row>
    <row r="58" spans="1:13" x14ac:dyDescent="0.2">
      <c r="A58" s="51"/>
      <c r="B58" s="52"/>
      <c r="C58" s="20"/>
      <c r="D58" s="52"/>
      <c r="E58" s="53">
        <v>32114</v>
      </c>
      <c r="F58" s="40" t="s">
        <v>52</v>
      </c>
      <c r="G58" s="137"/>
      <c r="H58" s="137"/>
      <c r="I58" s="137"/>
      <c r="J58" s="137"/>
      <c r="K58" s="137"/>
      <c r="L58" s="137"/>
      <c r="M58" s="137"/>
    </row>
    <row r="59" spans="1:13" s="55" customFormat="1" ht="14.25" customHeight="1" x14ac:dyDescent="0.2">
      <c r="A59" s="51"/>
      <c r="B59" s="52"/>
      <c r="C59" s="20"/>
      <c r="D59" s="52"/>
      <c r="E59" s="53">
        <v>32115</v>
      </c>
      <c r="F59" s="40" t="s">
        <v>53</v>
      </c>
      <c r="G59" s="137">
        <v>15000</v>
      </c>
      <c r="H59" s="137"/>
      <c r="I59" s="137"/>
      <c r="J59" s="137"/>
      <c r="K59" s="137"/>
      <c r="L59" s="137"/>
      <c r="M59" s="137"/>
    </row>
    <row r="60" spans="1:13" s="55" customFormat="1" ht="14.25" customHeight="1" x14ac:dyDescent="0.2">
      <c r="A60" s="51"/>
      <c r="B60" s="52"/>
      <c r="C60" s="20"/>
      <c r="D60" s="52"/>
      <c r="E60" s="53">
        <v>32116</v>
      </c>
      <c r="F60" s="40" t="s">
        <v>54</v>
      </c>
      <c r="G60" s="137"/>
      <c r="H60" s="137"/>
      <c r="I60" s="137"/>
      <c r="J60" s="137"/>
      <c r="K60" s="137"/>
      <c r="L60" s="137"/>
      <c r="M60" s="137"/>
    </row>
    <row r="61" spans="1:13" x14ac:dyDescent="0.2">
      <c r="A61" s="51"/>
      <c r="B61" s="52"/>
      <c r="C61" s="20"/>
      <c r="D61" s="52"/>
      <c r="E61" s="53">
        <v>32119</v>
      </c>
      <c r="F61" s="40" t="s">
        <v>55</v>
      </c>
      <c r="G61" s="137">
        <v>1000</v>
      </c>
      <c r="H61" s="137"/>
      <c r="I61" s="137"/>
      <c r="J61" s="137"/>
      <c r="K61" s="137"/>
      <c r="L61" s="137"/>
      <c r="M61" s="137"/>
    </row>
    <row r="62" spans="1:13" x14ac:dyDescent="0.2">
      <c r="A62" s="19"/>
      <c r="B62" s="20"/>
      <c r="C62" s="20"/>
      <c r="D62" s="20">
        <v>3212</v>
      </c>
      <c r="E62" s="50"/>
      <c r="F62" s="22" t="s">
        <v>56</v>
      </c>
      <c r="G62" s="23">
        <f t="shared" ref="G62" si="25">SUM(G63:G65)</f>
        <v>141200</v>
      </c>
      <c r="H62" s="23">
        <f t="shared" ref="H62:M62" si="26">SUM(H63:H65)</f>
        <v>0</v>
      </c>
      <c r="I62" s="23">
        <f t="shared" si="26"/>
        <v>0</v>
      </c>
      <c r="J62" s="23">
        <f t="shared" si="26"/>
        <v>0</v>
      </c>
      <c r="K62" s="23">
        <f t="shared" si="26"/>
        <v>0</v>
      </c>
      <c r="L62" s="23">
        <f t="shared" si="26"/>
        <v>0</v>
      </c>
      <c r="M62" s="23">
        <f t="shared" si="26"/>
        <v>0</v>
      </c>
    </row>
    <row r="63" spans="1:13" x14ac:dyDescent="0.2">
      <c r="A63" s="51"/>
      <c r="B63" s="52"/>
      <c r="C63" s="20"/>
      <c r="D63" s="52"/>
      <c r="E63" s="53">
        <v>32121</v>
      </c>
      <c r="F63" s="40" t="s">
        <v>57</v>
      </c>
      <c r="G63" s="137">
        <v>141200</v>
      </c>
      <c r="H63" s="137"/>
      <c r="I63" s="137"/>
      <c r="J63" s="137"/>
      <c r="K63" s="137"/>
      <c r="L63" s="137"/>
      <c r="M63" s="137"/>
    </row>
    <row r="64" spans="1:13" s="55" customFormat="1" x14ac:dyDescent="0.2">
      <c r="A64" s="51"/>
      <c r="B64" s="51"/>
      <c r="C64" s="20"/>
      <c r="D64" s="51"/>
      <c r="E64" s="56">
        <v>32122</v>
      </c>
      <c r="F64" s="40" t="s">
        <v>58</v>
      </c>
      <c r="G64" s="137"/>
      <c r="H64" s="137"/>
      <c r="I64" s="137"/>
      <c r="J64" s="137"/>
      <c r="K64" s="137"/>
      <c r="L64" s="137"/>
      <c r="M64" s="137"/>
    </row>
    <row r="65" spans="1:13" x14ac:dyDescent="0.2">
      <c r="A65" s="51"/>
      <c r="B65" s="51"/>
      <c r="C65" s="20"/>
      <c r="D65" s="51"/>
      <c r="E65" s="56">
        <v>32123</v>
      </c>
      <c r="F65" s="40" t="s">
        <v>59</v>
      </c>
      <c r="G65" s="137"/>
      <c r="H65" s="137"/>
      <c r="I65" s="137"/>
      <c r="J65" s="137"/>
      <c r="K65" s="137"/>
      <c r="L65" s="137"/>
      <c r="M65" s="137"/>
    </row>
    <row r="66" spans="1:13" x14ac:dyDescent="0.2">
      <c r="A66" s="19"/>
      <c r="B66" s="19"/>
      <c r="C66" s="20"/>
      <c r="D66" s="19">
        <v>3213</v>
      </c>
      <c r="E66" s="57"/>
      <c r="F66" s="22" t="s">
        <v>60</v>
      </c>
      <c r="G66" s="58">
        <f t="shared" ref="G66" si="27">SUM(G67:G68)</f>
        <v>5600</v>
      </c>
      <c r="H66" s="58">
        <f t="shared" ref="H66:M66" si="28">SUM(H67:H68)</f>
        <v>0</v>
      </c>
      <c r="I66" s="58">
        <f t="shared" si="28"/>
        <v>0</v>
      </c>
      <c r="J66" s="58">
        <f t="shared" si="28"/>
        <v>0</v>
      </c>
      <c r="K66" s="58">
        <f t="shared" si="28"/>
        <v>0</v>
      </c>
      <c r="L66" s="58">
        <f t="shared" si="28"/>
        <v>0</v>
      </c>
      <c r="M66" s="58">
        <f t="shared" si="28"/>
        <v>0</v>
      </c>
    </row>
    <row r="67" spans="1:13" s="25" customFormat="1" x14ac:dyDescent="0.2">
      <c r="A67" s="51"/>
      <c r="B67" s="51"/>
      <c r="C67" s="20"/>
      <c r="D67" s="51"/>
      <c r="E67" s="56">
        <v>32131</v>
      </c>
      <c r="F67" s="40" t="s">
        <v>61</v>
      </c>
      <c r="G67" s="137">
        <v>4500</v>
      </c>
      <c r="H67" s="137"/>
      <c r="I67" s="137"/>
      <c r="J67" s="137"/>
      <c r="K67" s="137"/>
      <c r="L67" s="137"/>
      <c r="M67" s="137"/>
    </row>
    <row r="68" spans="1:13" s="55" customFormat="1" x14ac:dyDescent="0.2">
      <c r="A68" s="51"/>
      <c r="B68" s="51"/>
      <c r="C68" s="20"/>
      <c r="D68" s="51"/>
      <c r="E68" s="56">
        <v>32132</v>
      </c>
      <c r="F68" s="40" t="s">
        <v>62</v>
      </c>
      <c r="G68" s="137">
        <v>1100</v>
      </c>
      <c r="H68" s="137"/>
      <c r="I68" s="137"/>
      <c r="J68" s="137"/>
      <c r="K68" s="137"/>
      <c r="L68" s="137"/>
      <c r="M68" s="137"/>
    </row>
    <row r="69" spans="1:13" x14ac:dyDescent="0.2">
      <c r="A69" s="19"/>
      <c r="B69" s="19"/>
      <c r="C69" s="20"/>
      <c r="D69" s="19">
        <v>3214</v>
      </c>
      <c r="E69" s="57"/>
      <c r="F69" s="22" t="s">
        <v>63</v>
      </c>
      <c r="G69" s="58">
        <f>SUM(G70:G71)</f>
        <v>800</v>
      </c>
      <c r="H69" s="58"/>
      <c r="I69" s="58"/>
      <c r="J69" s="58"/>
      <c r="K69" s="58"/>
      <c r="L69" s="58"/>
      <c r="M69" s="58"/>
    </row>
    <row r="70" spans="1:13" s="25" customFormat="1" x14ac:dyDescent="0.2">
      <c r="A70" s="51"/>
      <c r="B70" s="51"/>
      <c r="C70" s="20"/>
      <c r="D70" s="51"/>
      <c r="E70" s="56">
        <v>32141</v>
      </c>
      <c r="F70" s="40" t="s">
        <v>64</v>
      </c>
      <c r="G70" s="137"/>
      <c r="H70" s="137"/>
      <c r="I70" s="137"/>
      <c r="J70" s="137"/>
      <c r="K70" s="137"/>
      <c r="L70" s="137"/>
      <c r="M70" s="137"/>
    </row>
    <row r="71" spans="1:13" s="55" customFormat="1" x14ac:dyDescent="0.2">
      <c r="A71" s="51"/>
      <c r="B71" s="51"/>
      <c r="C71" s="20"/>
      <c r="D71" s="51"/>
      <c r="E71" s="56">
        <v>32149</v>
      </c>
      <c r="F71" s="40" t="s">
        <v>63</v>
      </c>
      <c r="G71" s="137">
        <v>800</v>
      </c>
      <c r="H71" s="137"/>
      <c r="I71" s="137"/>
      <c r="J71" s="137"/>
      <c r="K71" s="137"/>
      <c r="L71" s="137"/>
      <c r="M71" s="137"/>
    </row>
    <row r="72" spans="1:13" x14ac:dyDescent="0.2">
      <c r="A72" s="30"/>
      <c r="B72" s="30"/>
      <c r="C72" s="30">
        <v>322</v>
      </c>
      <c r="D72" s="30"/>
      <c r="E72" s="39"/>
      <c r="F72" s="32" t="s">
        <v>65</v>
      </c>
      <c r="G72" s="59">
        <f t="shared" ref="G72" si="29">G73+G80+G87+G93+G98+G101</f>
        <v>759554</v>
      </c>
      <c r="H72" s="59">
        <f t="shared" ref="H72:M72" si="30">H73+H80+H87+H93+H98+H101</f>
        <v>0</v>
      </c>
      <c r="I72" s="59">
        <f t="shared" si="30"/>
        <v>5605</v>
      </c>
      <c r="J72" s="59">
        <f t="shared" si="30"/>
        <v>0</v>
      </c>
      <c r="K72" s="59">
        <f t="shared" si="30"/>
        <v>0</v>
      </c>
      <c r="L72" s="59">
        <f t="shared" si="30"/>
        <v>0</v>
      </c>
      <c r="M72" s="59">
        <f t="shared" si="30"/>
        <v>0</v>
      </c>
    </row>
    <row r="73" spans="1:13" x14ac:dyDescent="0.2">
      <c r="A73" s="19"/>
      <c r="B73" s="19"/>
      <c r="C73" s="20"/>
      <c r="D73" s="19">
        <v>3221</v>
      </c>
      <c r="E73" s="57"/>
      <c r="F73" s="22" t="s">
        <v>66</v>
      </c>
      <c r="G73" s="60">
        <f t="shared" ref="G73" si="31">SUM(G74:G79)</f>
        <v>124100</v>
      </c>
      <c r="H73" s="60">
        <f t="shared" ref="H73:M73" si="32">SUM(H74:H79)</f>
        <v>0</v>
      </c>
      <c r="I73" s="60">
        <f t="shared" si="32"/>
        <v>0</v>
      </c>
      <c r="J73" s="60">
        <f t="shared" si="32"/>
        <v>0</v>
      </c>
      <c r="K73" s="60">
        <f t="shared" si="32"/>
        <v>0</v>
      </c>
      <c r="L73" s="60">
        <f t="shared" si="32"/>
        <v>0</v>
      </c>
      <c r="M73" s="60">
        <f t="shared" si="32"/>
        <v>0</v>
      </c>
    </row>
    <row r="74" spans="1:13" x14ac:dyDescent="0.2">
      <c r="A74" s="51"/>
      <c r="B74" s="51"/>
      <c r="C74" s="20"/>
      <c r="D74" s="51"/>
      <c r="E74" s="56">
        <v>32211</v>
      </c>
      <c r="F74" s="40" t="s">
        <v>67</v>
      </c>
      <c r="G74" s="137">
        <v>58900</v>
      </c>
      <c r="H74" s="137"/>
      <c r="I74" s="137"/>
      <c r="J74" s="137"/>
      <c r="K74" s="137"/>
      <c r="L74" s="137"/>
      <c r="M74" s="137"/>
    </row>
    <row r="75" spans="1:13" x14ac:dyDescent="0.2">
      <c r="A75" s="51"/>
      <c r="B75" s="51"/>
      <c r="C75" s="20"/>
      <c r="D75" s="51"/>
      <c r="E75" s="56">
        <v>32212</v>
      </c>
      <c r="F75" s="40" t="s">
        <v>68</v>
      </c>
      <c r="G75" s="137">
        <v>8000</v>
      </c>
      <c r="H75" s="137"/>
      <c r="I75" s="137"/>
      <c r="J75" s="137"/>
      <c r="K75" s="137"/>
      <c r="L75" s="137"/>
      <c r="M75" s="137"/>
    </row>
    <row r="76" spans="1:13" x14ac:dyDescent="0.2">
      <c r="A76" s="51"/>
      <c r="B76" s="51"/>
      <c r="C76" s="20"/>
      <c r="D76" s="51"/>
      <c r="E76" s="56">
        <v>32213</v>
      </c>
      <c r="F76" s="40" t="s">
        <v>69</v>
      </c>
      <c r="G76" s="137"/>
      <c r="H76" s="137"/>
      <c r="I76" s="137"/>
      <c r="J76" s="137"/>
      <c r="K76" s="137"/>
      <c r="L76" s="137"/>
      <c r="M76" s="137"/>
    </row>
    <row r="77" spans="1:13" x14ac:dyDescent="0.2">
      <c r="A77" s="51"/>
      <c r="B77" s="51"/>
      <c r="C77" s="20"/>
      <c r="D77" s="51"/>
      <c r="E77" s="56">
        <v>32214</v>
      </c>
      <c r="F77" s="40" t="s">
        <v>70</v>
      </c>
      <c r="G77" s="137">
        <v>30000</v>
      </c>
      <c r="H77" s="137"/>
      <c r="I77" s="137"/>
      <c r="J77" s="137"/>
      <c r="K77" s="137"/>
      <c r="L77" s="137"/>
      <c r="M77" s="137"/>
    </row>
    <row r="78" spans="1:13" x14ac:dyDescent="0.2">
      <c r="A78" s="51"/>
      <c r="B78" s="51"/>
      <c r="C78" s="20"/>
      <c r="D78" s="51"/>
      <c r="E78" s="56">
        <v>32216</v>
      </c>
      <c r="F78" s="40" t="s">
        <v>71</v>
      </c>
      <c r="G78" s="137">
        <v>17200</v>
      </c>
      <c r="H78" s="137"/>
      <c r="I78" s="137"/>
      <c r="J78" s="137"/>
      <c r="K78" s="137"/>
      <c r="L78" s="137"/>
      <c r="M78" s="137"/>
    </row>
    <row r="79" spans="1:13" x14ac:dyDescent="0.2">
      <c r="A79" s="51"/>
      <c r="B79" s="51"/>
      <c r="C79" s="52"/>
      <c r="D79" s="51"/>
      <c r="E79" s="56">
        <v>32219</v>
      </c>
      <c r="F79" s="40" t="s">
        <v>72</v>
      </c>
      <c r="G79" s="137">
        <v>10000</v>
      </c>
      <c r="H79" s="137"/>
      <c r="I79" s="137"/>
      <c r="J79" s="137"/>
      <c r="K79" s="137"/>
      <c r="L79" s="137"/>
      <c r="M79" s="137"/>
    </row>
    <row r="80" spans="1:13" x14ac:dyDescent="0.2">
      <c r="A80" s="19"/>
      <c r="B80" s="19"/>
      <c r="C80" s="20"/>
      <c r="D80" s="19">
        <v>3222</v>
      </c>
      <c r="E80" s="57"/>
      <c r="F80" s="22" t="s">
        <v>73</v>
      </c>
      <c r="G80" s="61">
        <f t="shared" ref="G80" si="33">SUM(G81:G86)</f>
        <v>0</v>
      </c>
      <c r="H80" s="61">
        <f t="shared" ref="H80:M80" si="34">SUM(H81:H86)</f>
        <v>0</v>
      </c>
      <c r="I80" s="61">
        <f t="shared" si="34"/>
        <v>5455</v>
      </c>
      <c r="J80" s="61">
        <f t="shared" si="34"/>
        <v>0</v>
      </c>
      <c r="K80" s="61">
        <f t="shared" si="34"/>
        <v>0</v>
      </c>
      <c r="L80" s="61">
        <f t="shared" si="34"/>
        <v>0</v>
      </c>
      <c r="M80" s="61">
        <f t="shared" si="34"/>
        <v>0</v>
      </c>
    </row>
    <row r="81" spans="1:13" x14ac:dyDescent="0.2">
      <c r="A81" s="51"/>
      <c r="B81" s="51"/>
      <c r="C81" s="52"/>
      <c r="D81" s="51"/>
      <c r="E81" s="56">
        <v>32221</v>
      </c>
      <c r="F81" s="40" t="s">
        <v>74</v>
      </c>
      <c r="G81" s="137"/>
      <c r="H81" s="137"/>
      <c r="I81" s="137"/>
      <c r="J81" s="137"/>
      <c r="K81" s="137"/>
      <c r="L81" s="137"/>
      <c r="M81" s="137"/>
    </row>
    <row r="82" spans="1:13" x14ac:dyDescent="0.2">
      <c r="A82" s="51"/>
      <c r="B82" s="51"/>
      <c r="C82" s="52"/>
      <c r="D82" s="51"/>
      <c r="E82" s="56">
        <v>32222</v>
      </c>
      <c r="F82" s="40" t="s">
        <v>75</v>
      </c>
      <c r="G82" s="137"/>
      <c r="H82" s="137"/>
      <c r="I82" s="137"/>
      <c r="J82" s="137"/>
      <c r="K82" s="137"/>
      <c r="L82" s="137"/>
      <c r="M82" s="137"/>
    </row>
    <row r="83" spans="1:13" x14ac:dyDescent="0.2">
      <c r="A83" s="51"/>
      <c r="B83" s="51"/>
      <c r="C83" s="52"/>
      <c r="D83" s="51"/>
      <c r="E83" s="56">
        <v>32223</v>
      </c>
      <c r="F83" s="40" t="s">
        <v>76</v>
      </c>
      <c r="G83" s="137"/>
      <c r="H83" s="137"/>
      <c r="I83" s="137"/>
      <c r="J83" s="137"/>
      <c r="K83" s="137"/>
      <c r="L83" s="137"/>
      <c r="M83" s="137"/>
    </row>
    <row r="84" spans="1:13" x14ac:dyDescent="0.2">
      <c r="A84" s="51"/>
      <c r="B84" s="51"/>
      <c r="C84" s="52"/>
      <c r="D84" s="51"/>
      <c r="E84" s="56">
        <v>32224</v>
      </c>
      <c r="F84" s="40" t="s">
        <v>77</v>
      </c>
      <c r="G84" s="137"/>
      <c r="H84" s="137"/>
      <c r="I84" s="137">
        <v>5455</v>
      </c>
      <c r="J84" s="137"/>
      <c r="K84" s="137"/>
      <c r="L84" s="137"/>
      <c r="M84" s="137"/>
    </row>
    <row r="85" spans="1:13" x14ac:dyDescent="0.2">
      <c r="A85" s="51"/>
      <c r="B85" s="51"/>
      <c r="C85" s="52"/>
      <c r="D85" s="51"/>
      <c r="E85" s="56">
        <v>32225</v>
      </c>
      <c r="F85" s="40" t="s">
        <v>78</v>
      </c>
      <c r="G85" s="137"/>
      <c r="H85" s="137"/>
      <c r="I85" s="137"/>
      <c r="J85" s="137"/>
      <c r="K85" s="137"/>
      <c r="L85" s="137"/>
      <c r="M85" s="137"/>
    </row>
    <row r="86" spans="1:13" x14ac:dyDescent="0.2">
      <c r="A86" s="51"/>
      <c r="B86" s="51"/>
      <c r="C86" s="52"/>
      <c r="D86" s="51"/>
      <c r="E86" s="56">
        <v>32229</v>
      </c>
      <c r="F86" s="40" t="s">
        <v>79</v>
      </c>
      <c r="G86" s="137"/>
      <c r="H86" s="137"/>
      <c r="I86" s="137"/>
      <c r="J86" s="137"/>
      <c r="K86" s="137"/>
      <c r="L86" s="137"/>
      <c r="M86" s="137"/>
    </row>
    <row r="87" spans="1:13" x14ac:dyDescent="0.2">
      <c r="A87" s="19"/>
      <c r="B87" s="19"/>
      <c r="C87" s="20"/>
      <c r="D87" s="19">
        <v>3223</v>
      </c>
      <c r="E87" s="57"/>
      <c r="F87" s="22" t="s">
        <v>80</v>
      </c>
      <c r="G87" s="58">
        <f t="shared" ref="G87" si="35">SUM(G88:G92)</f>
        <v>606254</v>
      </c>
      <c r="H87" s="58">
        <f t="shared" ref="H87:M87" si="36">SUM(H88:H92)</f>
        <v>0</v>
      </c>
      <c r="I87" s="58">
        <f t="shared" si="36"/>
        <v>150</v>
      </c>
      <c r="J87" s="58">
        <f t="shared" si="36"/>
        <v>0</v>
      </c>
      <c r="K87" s="58">
        <f t="shared" si="36"/>
        <v>0</v>
      </c>
      <c r="L87" s="58">
        <f t="shared" si="36"/>
        <v>0</v>
      </c>
      <c r="M87" s="58">
        <f t="shared" si="36"/>
        <v>0</v>
      </c>
    </row>
    <row r="88" spans="1:13" x14ac:dyDescent="0.2">
      <c r="A88" s="51"/>
      <c r="B88" s="51"/>
      <c r="C88" s="52"/>
      <c r="D88" s="51"/>
      <c r="E88" s="56">
        <v>32231</v>
      </c>
      <c r="F88" s="40" t="s">
        <v>81</v>
      </c>
      <c r="G88" s="137">
        <v>241600</v>
      </c>
      <c r="H88" s="137"/>
      <c r="I88" s="137">
        <v>100</v>
      </c>
      <c r="J88" s="137"/>
      <c r="K88" s="137"/>
      <c r="L88" s="137"/>
      <c r="M88" s="137"/>
    </row>
    <row r="89" spans="1:13" x14ac:dyDescent="0.2">
      <c r="A89" s="51"/>
      <c r="B89" s="51"/>
      <c r="C89" s="52"/>
      <c r="D89" s="51"/>
      <c r="E89" s="56">
        <v>32232</v>
      </c>
      <c r="F89" s="40" t="s">
        <v>82</v>
      </c>
      <c r="G89" s="137"/>
      <c r="H89" s="137"/>
      <c r="I89" s="137"/>
      <c r="J89" s="137"/>
      <c r="K89" s="137"/>
      <c r="L89" s="137"/>
      <c r="M89" s="137"/>
    </row>
    <row r="90" spans="1:13" x14ac:dyDescent="0.2">
      <c r="A90" s="51"/>
      <c r="B90" s="51"/>
      <c r="C90" s="52"/>
      <c r="D90" s="51"/>
      <c r="E90" s="56">
        <v>32233</v>
      </c>
      <c r="F90" s="40" t="s">
        <v>83</v>
      </c>
      <c r="G90" s="137">
        <v>333854</v>
      </c>
      <c r="H90" s="137"/>
      <c r="I90" s="137">
        <v>50</v>
      </c>
      <c r="J90" s="137"/>
      <c r="K90" s="137"/>
      <c r="L90" s="137"/>
      <c r="M90" s="137"/>
    </row>
    <row r="91" spans="1:13" x14ac:dyDescent="0.2">
      <c r="A91" s="51"/>
      <c r="B91" s="51"/>
      <c r="C91" s="52"/>
      <c r="D91" s="51"/>
      <c r="E91" s="56">
        <v>32234</v>
      </c>
      <c r="F91" s="40" t="s">
        <v>84</v>
      </c>
      <c r="G91" s="137">
        <v>30800</v>
      </c>
      <c r="H91" s="137"/>
      <c r="I91" s="137"/>
      <c r="J91" s="137"/>
      <c r="K91" s="137"/>
      <c r="L91" s="137"/>
      <c r="M91" s="137"/>
    </row>
    <row r="92" spans="1:13" ht="24" x14ac:dyDescent="0.2">
      <c r="A92" s="51"/>
      <c r="B92" s="51"/>
      <c r="C92" s="52"/>
      <c r="D92" s="51"/>
      <c r="E92" s="62">
        <v>32239</v>
      </c>
      <c r="F92" s="40" t="s">
        <v>85</v>
      </c>
      <c r="G92" s="137"/>
      <c r="H92" s="137"/>
      <c r="I92" s="137"/>
      <c r="J92" s="137"/>
      <c r="K92" s="137"/>
      <c r="L92" s="137"/>
      <c r="M92" s="137"/>
    </row>
    <row r="93" spans="1:13" x14ac:dyDescent="0.2">
      <c r="A93" s="63"/>
      <c r="B93" s="63"/>
      <c r="C93" s="20"/>
      <c r="D93" s="63">
        <v>3224</v>
      </c>
      <c r="E93" s="64"/>
      <c r="F93" s="65" t="s">
        <v>86</v>
      </c>
      <c r="G93" s="67">
        <f t="shared" ref="G93" si="37">SUM(G94:G97)</f>
        <v>5500</v>
      </c>
      <c r="H93" s="67">
        <f t="shared" ref="H93:M93" si="38">SUM(H94:H97)</f>
        <v>0</v>
      </c>
      <c r="I93" s="67">
        <f t="shared" si="38"/>
        <v>0</v>
      </c>
      <c r="J93" s="67">
        <f t="shared" si="38"/>
        <v>0</v>
      </c>
      <c r="K93" s="67">
        <f t="shared" si="38"/>
        <v>0</v>
      </c>
      <c r="L93" s="67">
        <f t="shared" si="38"/>
        <v>0</v>
      </c>
      <c r="M93" s="67">
        <f t="shared" si="38"/>
        <v>0</v>
      </c>
    </row>
    <row r="94" spans="1:13" ht="24" x14ac:dyDescent="0.2">
      <c r="A94" s="51"/>
      <c r="B94" s="51"/>
      <c r="C94" s="52"/>
      <c r="D94" s="51"/>
      <c r="E94" s="62">
        <v>32241</v>
      </c>
      <c r="F94" s="40" t="s">
        <v>87</v>
      </c>
      <c r="G94" s="137">
        <v>0</v>
      </c>
      <c r="H94" s="137"/>
      <c r="I94" s="137"/>
      <c r="J94" s="137"/>
      <c r="K94" s="137"/>
      <c r="L94" s="137"/>
      <c r="M94" s="137"/>
    </row>
    <row r="95" spans="1:13" ht="24" x14ac:dyDescent="0.2">
      <c r="A95" s="51"/>
      <c r="B95" s="51"/>
      <c r="C95" s="52"/>
      <c r="D95" s="51"/>
      <c r="E95" s="62">
        <v>32242</v>
      </c>
      <c r="F95" s="40" t="s">
        <v>88</v>
      </c>
      <c r="G95" s="137">
        <v>2500</v>
      </c>
      <c r="H95" s="137"/>
      <c r="I95" s="137"/>
      <c r="J95" s="137"/>
      <c r="K95" s="137"/>
      <c r="L95" s="137"/>
      <c r="M95" s="137"/>
    </row>
    <row r="96" spans="1:13" s="55" customFormat="1" ht="24" x14ac:dyDescent="0.2">
      <c r="A96" s="51"/>
      <c r="B96" s="51"/>
      <c r="C96" s="52"/>
      <c r="D96" s="51"/>
      <c r="E96" s="62">
        <v>32243</v>
      </c>
      <c r="F96" s="40" t="s">
        <v>89</v>
      </c>
      <c r="G96" s="137">
        <v>3000</v>
      </c>
      <c r="H96" s="137"/>
      <c r="I96" s="137"/>
      <c r="J96" s="137"/>
      <c r="K96" s="137"/>
      <c r="L96" s="137"/>
      <c r="M96" s="137"/>
    </row>
    <row r="97" spans="1:13" s="70" customFormat="1" ht="24" x14ac:dyDescent="0.2">
      <c r="A97" s="51"/>
      <c r="B97" s="51"/>
      <c r="C97" s="52"/>
      <c r="D97" s="51"/>
      <c r="E97" s="62">
        <v>32244</v>
      </c>
      <c r="F97" s="69" t="s">
        <v>90</v>
      </c>
      <c r="G97" s="137"/>
      <c r="H97" s="137"/>
      <c r="I97" s="137"/>
      <c r="J97" s="137"/>
      <c r="K97" s="137"/>
      <c r="L97" s="137"/>
      <c r="M97" s="137"/>
    </row>
    <row r="98" spans="1:13" s="70" customFormat="1" x14ac:dyDescent="0.2">
      <c r="A98" s="19"/>
      <c r="B98" s="19"/>
      <c r="C98" s="20"/>
      <c r="D98" s="19">
        <v>3225</v>
      </c>
      <c r="E98" s="62"/>
      <c r="F98" s="22" t="s">
        <v>91</v>
      </c>
      <c r="G98" s="58">
        <f t="shared" ref="G98" si="39">SUM(G99:G100)</f>
        <v>18700</v>
      </c>
      <c r="H98" s="58">
        <f t="shared" ref="H98:M98" si="40">SUM(H99:H100)</f>
        <v>0</v>
      </c>
      <c r="I98" s="58">
        <f t="shared" si="40"/>
        <v>0</v>
      </c>
      <c r="J98" s="58">
        <f t="shared" si="40"/>
        <v>0</v>
      </c>
      <c r="K98" s="58">
        <f t="shared" si="40"/>
        <v>0</v>
      </c>
      <c r="L98" s="58">
        <f t="shared" si="40"/>
        <v>0</v>
      </c>
      <c r="M98" s="58">
        <f t="shared" si="40"/>
        <v>0</v>
      </c>
    </row>
    <row r="99" spans="1:13" s="25" customFormat="1" x14ac:dyDescent="0.2">
      <c r="A99" s="51"/>
      <c r="B99" s="51"/>
      <c r="C99" s="52"/>
      <c r="D99" s="51"/>
      <c r="E99" s="62">
        <v>32251</v>
      </c>
      <c r="F99" s="40" t="s">
        <v>92</v>
      </c>
      <c r="G99" s="138">
        <v>14000</v>
      </c>
      <c r="H99" s="138"/>
      <c r="I99" s="138"/>
      <c r="J99" s="138"/>
      <c r="K99" s="138"/>
      <c r="L99" s="138"/>
      <c r="M99" s="138"/>
    </row>
    <row r="100" spans="1:13" s="55" customFormat="1" x14ac:dyDescent="0.2">
      <c r="A100" s="51"/>
      <c r="B100" s="51"/>
      <c r="C100" s="52"/>
      <c r="D100" s="51"/>
      <c r="E100" s="62">
        <v>32252</v>
      </c>
      <c r="F100" s="40" t="s">
        <v>93</v>
      </c>
      <c r="G100" s="138">
        <v>4700</v>
      </c>
      <c r="H100" s="138"/>
      <c r="I100" s="138"/>
      <c r="J100" s="138"/>
      <c r="K100" s="138"/>
      <c r="L100" s="138"/>
      <c r="M100" s="138"/>
    </row>
    <row r="101" spans="1:13" s="70" customFormat="1" x14ac:dyDescent="0.2">
      <c r="A101" s="19"/>
      <c r="B101" s="19"/>
      <c r="C101" s="20"/>
      <c r="D101" s="19">
        <v>3227</v>
      </c>
      <c r="E101" s="62"/>
      <c r="F101" s="22" t="s">
        <v>94</v>
      </c>
      <c r="G101" s="58">
        <f t="shared" ref="G101:M101" si="41">SUM(G102:G102)</f>
        <v>5000</v>
      </c>
      <c r="H101" s="58">
        <f t="shared" si="41"/>
        <v>0</v>
      </c>
      <c r="I101" s="58">
        <f t="shared" si="41"/>
        <v>0</v>
      </c>
      <c r="J101" s="58">
        <f t="shared" si="41"/>
        <v>0</v>
      </c>
      <c r="K101" s="58">
        <f t="shared" si="41"/>
        <v>0</v>
      </c>
      <c r="L101" s="58">
        <f t="shared" si="41"/>
        <v>0</v>
      </c>
      <c r="M101" s="58">
        <f t="shared" si="41"/>
        <v>0</v>
      </c>
    </row>
    <row r="102" spans="1:13" s="25" customFormat="1" x14ac:dyDescent="0.2">
      <c r="A102" s="51"/>
      <c r="B102" s="51"/>
      <c r="C102" s="52"/>
      <c r="D102" s="51"/>
      <c r="E102" s="62">
        <v>32271</v>
      </c>
      <c r="F102" s="40" t="s">
        <v>94</v>
      </c>
      <c r="G102" s="138">
        <v>5000</v>
      </c>
      <c r="H102" s="138"/>
      <c r="I102" s="138"/>
      <c r="J102" s="138"/>
      <c r="K102" s="138"/>
      <c r="L102" s="138"/>
      <c r="M102" s="138"/>
    </row>
    <row r="103" spans="1:13" x14ac:dyDescent="0.2">
      <c r="A103" s="30"/>
      <c r="B103" s="30"/>
      <c r="C103" s="30">
        <v>323</v>
      </c>
      <c r="D103" s="30"/>
      <c r="E103" s="39"/>
      <c r="F103" s="32" t="s">
        <v>95</v>
      </c>
      <c r="G103" s="59">
        <f t="shared" ref="G103:M103" si="42">G104+G112+G117+G123+G130+G136+G141+G152+G156</f>
        <v>182950</v>
      </c>
      <c r="H103" s="59">
        <f t="shared" si="42"/>
        <v>0</v>
      </c>
      <c r="I103" s="59">
        <f t="shared" si="42"/>
        <v>63625</v>
      </c>
      <c r="J103" s="59">
        <f t="shared" si="42"/>
        <v>0</v>
      </c>
      <c r="K103" s="59">
        <f t="shared" si="42"/>
        <v>0</v>
      </c>
      <c r="L103" s="59">
        <f t="shared" si="42"/>
        <v>0</v>
      </c>
      <c r="M103" s="59">
        <f t="shared" si="42"/>
        <v>0</v>
      </c>
    </row>
    <row r="104" spans="1:13" x14ac:dyDescent="0.2">
      <c r="A104" s="19"/>
      <c r="B104" s="19"/>
      <c r="C104" s="20"/>
      <c r="D104" s="19">
        <v>3231</v>
      </c>
      <c r="E104" s="62"/>
      <c r="F104" s="22" t="s">
        <v>96</v>
      </c>
      <c r="G104" s="58">
        <f t="shared" ref="G104" si="43">SUM(G105:G111)</f>
        <v>29500</v>
      </c>
      <c r="H104" s="58">
        <f t="shared" ref="H104:M104" si="44">SUM(H105:H111)</f>
        <v>0</v>
      </c>
      <c r="I104" s="58">
        <f t="shared" si="44"/>
        <v>10970</v>
      </c>
      <c r="J104" s="58">
        <f t="shared" si="44"/>
        <v>0</v>
      </c>
      <c r="K104" s="58">
        <f t="shared" si="44"/>
        <v>0</v>
      </c>
      <c r="L104" s="58">
        <f t="shared" si="44"/>
        <v>0</v>
      </c>
      <c r="M104" s="58">
        <f t="shared" si="44"/>
        <v>0</v>
      </c>
    </row>
    <row r="105" spans="1:13" x14ac:dyDescent="0.2">
      <c r="A105" s="51"/>
      <c r="B105" s="51"/>
      <c r="C105" s="52"/>
      <c r="D105" s="51"/>
      <c r="E105" s="62">
        <v>32311</v>
      </c>
      <c r="F105" s="40" t="s">
        <v>97</v>
      </c>
      <c r="G105" s="137">
        <v>14500</v>
      </c>
      <c r="H105" s="137"/>
      <c r="I105" s="137"/>
      <c r="J105" s="137"/>
      <c r="K105" s="137"/>
      <c r="L105" s="137"/>
      <c r="M105" s="137"/>
    </row>
    <row r="106" spans="1:13" x14ac:dyDescent="0.2">
      <c r="A106" s="51"/>
      <c r="B106" s="51"/>
      <c r="C106" s="52"/>
      <c r="D106" s="51"/>
      <c r="E106" s="62">
        <v>32312</v>
      </c>
      <c r="F106" s="40" t="s">
        <v>98</v>
      </c>
      <c r="G106" s="137">
        <v>10000</v>
      </c>
      <c r="H106" s="137"/>
      <c r="I106" s="137"/>
      <c r="J106" s="137"/>
      <c r="K106" s="137"/>
      <c r="L106" s="137"/>
      <c r="M106" s="137"/>
    </row>
    <row r="107" spans="1:13" x14ac:dyDescent="0.2">
      <c r="A107" s="51"/>
      <c r="B107" s="51"/>
      <c r="C107" s="52"/>
      <c r="D107" s="51"/>
      <c r="E107" s="62">
        <v>32313</v>
      </c>
      <c r="F107" s="40" t="s">
        <v>99</v>
      </c>
      <c r="G107" s="137">
        <v>5000</v>
      </c>
      <c r="H107" s="137"/>
      <c r="I107" s="137"/>
      <c r="J107" s="137"/>
      <c r="K107" s="137"/>
      <c r="L107" s="137"/>
      <c r="M107" s="137"/>
    </row>
    <row r="108" spans="1:13" s="55" customFormat="1" x14ac:dyDescent="0.2">
      <c r="A108" s="51"/>
      <c r="B108" s="51"/>
      <c r="C108" s="52"/>
      <c r="D108" s="51"/>
      <c r="E108" s="62">
        <v>32314</v>
      </c>
      <c r="F108" s="40" t="s">
        <v>100</v>
      </c>
      <c r="G108" s="137"/>
      <c r="H108" s="137"/>
      <c r="I108" s="137"/>
      <c r="J108" s="137"/>
      <c r="K108" s="137"/>
      <c r="L108" s="137"/>
      <c r="M108" s="137"/>
    </row>
    <row r="109" spans="1:13" s="55" customFormat="1" x14ac:dyDescent="0.2">
      <c r="A109" s="51"/>
      <c r="B109" s="51"/>
      <c r="C109" s="52"/>
      <c r="D109" s="51"/>
      <c r="E109" s="62">
        <v>323190</v>
      </c>
      <c r="F109" s="40" t="s">
        <v>253</v>
      </c>
      <c r="G109" s="137"/>
      <c r="H109" s="137"/>
      <c r="I109" s="137">
        <v>7000</v>
      </c>
      <c r="J109" s="137"/>
      <c r="K109" s="137"/>
      <c r="L109" s="137"/>
      <c r="M109" s="137"/>
    </row>
    <row r="110" spans="1:13" x14ac:dyDescent="0.2">
      <c r="A110" s="51"/>
      <c r="B110" s="51"/>
      <c r="C110" s="52"/>
      <c r="D110" s="51"/>
      <c r="E110" s="62">
        <v>323190</v>
      </c>
      <c r="F110" s="40" t="s">
        <v>101</v>
      </c>
      <c r="G110" s="137"/>
      <c r="H110" s="137"/>
      <c r="I110" s="137">
        <v>3970</v>
      </c>
      <c r="J110" s="137"/>
      <c r="K110" s="137"/>
      <c r="L110" s="137"/>
      <c r="M110" s="137"/>
    </row>
    <row r="111" spans="1:13" s="55" customFormat="1" x14ac:dyDescent="0.2">
      <c r="A111" s="51"/>
      <c r="B111" s="51"/>
      <c r="C111" s="52"/>
      <c r="D111" s="51"/>
      <c r="E111" s="62">
        <v>323191</v>
      </c>
      <c r="F111" s="40" t="s">
        <v>102</v>
      </c>
      <c r="G111" s="137"/>
      <c r="H111" s="137"/>
      <c r="I111" s="137"/>
      <c r="J111" s="137"/>
      <c r="K111" s="137"/>
      <c r="L111" s="137"/>
      <c r="M111" s="137"/>
    </row>
    <row r="112" spans="1:13" x14ac:dyDescent="0.2">
      <c r="A112" s="19"/>
      <c r="B112" s="19"/>
      <c r="C112" s="20"/>
      <c r="D112" s="19">
        <v>3232</v>
      </c>
      <c r="E112" s="62"/>
      <c r="F112" s="22" t="s">
        <v>103</v>
      </c>
      <c r="G112" s="58">
        <f t="shared" ref="G112" si="45">SUM(G113:G116)</f>
        <v>19500</v>
      </c>
      <c r="H112" s="58">
        <f t="shared" ref="H112:M112" si="46">SUM(H113:H116)</f>
        <v>0</v>
      </c>
      <c r="I112" s="58">
        <f t="shared" si="46"/>
        <v>0</v>
      </c>
      <c r="J112" s="58">
        <f t="shared" si="46"/>
        <v>0</v>
      </c>
      <c r="K112" s="58">
        <f t="shared" si="46"/>
        <v>0</v>
      </c>
      <c r="L112" s="58">
        <f t="shared" si="46"/>
        <v>0</v>
      </c>
      <c r="M112" s="58">
        <f t="shared" si="46"/>
        <v>0</v>
      </c>
    </row>
    <row r="113" spans="1:13" ht="24" x14ac:dyDescent="0.2">
      <c r="A113" s="51"/>
      <c r="B113" s="51"/>
      <c r="C113" s="52"/>
      <c r="D113" s="51"/>
      <c r="E113" s="62">
        <v>32321</v>
      </c>
      <c r="F113" s="40" t="s">
        <v>104</v>
      </c>
      <c r="G113" s="137">
        <v>1000</v>
      </c>
      <c r="H113" s="137"/>
      <c r="I113" s="137"/>
      <c r="J113" s="137"/>
      <c r="K113" s="137"/>
      <c r="L113" s="137"/>
      <c r="M113" s="137"/>
    </row>
    <row r="114" spans="1:13" ht="24" x14ac:dyDescent="0.2">
      <c r="A114" s="51"/>
      <c r="B114" s="51"/>
      <c r="C114" s="52"/>
      <c r="D114" s="51"/>
      <c r="E114" s="62">
        <v>32322</v>
      </c>
      <c r="F114" s="40" t="s">
        <v>105</v>
      </c>
      <c r="G114" s="137">
        <v>14500</v>
      </c>
      <c r="H114" s="137"/>
      <c r="I114" s="137"/>
      <c r="J114" s="137"/>
      <c r="K114" s="137"/>
      <c r="L114" s="137"/>
      <c r="M114" s="137"/>
    </row>
    <row r="115" spans="1:13" s="55" customFormat="1" ht="24" x14ac:dyDescent="0.2">
      <c r="A115" s="51"/>
      <c r="B115" s="51"/>
      <c r="C115" s="52"/>
      <c r="D115" s="51"/>
      <c r="E115" s="62">
        <v>32323</v>
      </c>
      <c r="F115" s="40" t="s">
        <v>106</v>
      </c>
      <c r="G115" s="137">
        <v>4000</v>
      </c>
      <c r="H115" s="137"/>
      <c r="I115" s="137"/>
      <c r="J115" s="137"/>
      <c r="K115" s="137"/>
      <c r="L115" s="137"/>
      <c r="M115" s="137"/>
    </row>
    <row r="116" spans="1:13" x14ac:dyDescent="0.2">
      <c r="A116" s="51"/>
      <c r="B116" s="51"/>
      <c r="C116" s="52"/>
      <c r="D116" s="51"/>
      <c r="E116" s="62">
        <v>32329</v>
      </c>
      <c r="F116" s="40" t="s">
        <v>107</v>
      </c>
      <c r="G116" s="137"/>
      <c r="H116" s="137"/>
      <c r="I116" s="137"/>
      <c r="J116" s="137"/>
      <c r="K116" s="137"/>
      <c r="L116" s="137"/>
      <c r="M116" s="137"/>
    </row>
    <row r="117" spans="1:13" x14ac:dyDescent="0.2">
      <c r="A117" s="19"/>
      <c r="B117" s="19"/>
      <c r="C117" s="20"/>
      <c r="D117" s="19">
        <v>3233</v>
      </c>
      <c r="E117" s="62"/>
      <c r="F117" s="22" t="s">
        <v>108</v>
      </c>
      <c r="G117" s="58">
        <f t="shared" ref="G117" si="47">SUM(G118:G122)</f>
        <v>3800</v>
      </c>
      <c r="H117" s="58">
        <f t="shared" ref="H117:M117" si="48">SUM(H118:H122)</f>
        <v>0</v>
      </c>
      <c r="I117" s="58">
        <f t="shared" si="48"/>
        <v>0</v>
      </c>
      <c r="J117" s="58">
        <f t="shared" si="48"/>
        <v>0</v>
      </c>
      <c r="K117" s="58">
        <f t="shared" si="48"/>
        <v>0</v>
      </c>
      <c r="L117" s="58">
        <f t="shared" si="48"/>
        <v>0</v>
      </c>
      <c r="M117" s="58">
        <f t="shared" si="48"/>
        <v>0</v>
      </c>
    </row>
    <row r="118" spans="1:13" x14ac:dyDescent="0.2">
      <c r="A118" s="51"/>
      <c r="B118" s="51"/>
      <c r="C118" s="52"/>
      <c r="D118" s="51"/>
      <c r="E118" s="62">
        <v>32331</v>
      </c>
      <c r="F118" s="40" t="s">
        <v>109</v>
      </c>
      <c r="G118" s="137">
        <v>2300</v>
      </c>
      <c r="H118" s="137"/>
      <c r="I118" s="137"/>
      <c r="J118" s="137"/>
      <c r="K118" s="137"/>
      <c r="L118" s="137"/>
      <c r="M118" s="137"/>
    </row>
    <row r="119" spans="1:13" x14ac:dyDescent="0.2">
      <c r="A119" s="51"/>
      <c r="B119" s="51"/>
      <c r="C119" s="52"/>
      <c r="D119" s="51"/>
      <c r="E119" s="62">
        <v>32332</v>
      </c>
      <c r="F119" s="40" t="s">
        <v>110</v>
      </c>
      <c r="G119" s="137">
        <v>1500</v>
      </c>
      <c r="H119" s="137"/>
      <c r="I119" s="137"/>
      <c r="J119" s="137"/>
      <c r="K119" s="137"/>
      <c r="L119" s="137"/>
      <c r="M119" s="137"/>
    </row>
    <row r="120" spans="1:13" x14ac:dyDescent="0.2">
      <c r="A120" s="51"/>
      <c r="B120" s="51"/>
      <c r="C120" s="52"/>
      <c r="D120" s="51"/>
      <c r="E120" s="62">
        <v>32333</v>
      </c>
      <c r="F120" s="40" t="s">
        <v>111</v>
      </c>
      <c r="G120" s="137"/>
      <c r="H120" s="137"/>
      <c r="I120" s="137"/>
      <c r="J120" s="137"/>
      <c r="K120" s="137"/>
      <c r="L120" s="137"/>
      <c r="M120" s="137"/>
    </row>
    <row r="121" spans="1:13" s="55" customFormat="1" x14ac:dyDescent="0.2">
      <c r="A121" s="51"/>
      <c r="B121" s="51"/>
      <c r="C121" s="52"/>
      <c r="D121" s="51"/>
      <c r="E121" s="62">
        <v>32334</v>
      </c>
      <c r="F121" s="40" t="s">
        <v>112</v>
      </c>
      <c r="G121" s="137"/>
      <c r="H121" s="137"/>
      <c r="I121" s="137"/>
      <c r="J121" s="137"/>
      <c r="K121" s="137"/>
      <c r="L121" s="137"/>
      <c r="M121" s="137"/>
    </row>
    <row r="122" spans="1:13" s="70" customFormat="1" x14ac:dyDescent="0.2">
      <c r="A122" s="51"/>
      <c r="B122" s="51"/>
      <c r="C122" s="52"/>
      <c r="D122" s="51"/>
      <c r="E122" s="62">
        <v>32339</v>
      </c>
      <c r="F122" s="40" t="s">
        <v>113</v>
      </c>
      <c r="G122" s="137"/>
      <c r="H122" s="137"/>
      <c r="I122" s="137"/>
      <c r="J122" s="137"/>
      <c r="K122" s="137"/>
      <c r="L122" s="137"/>
      <c r="M122" s="137"/>
    </row>
    <row r="123" spans="1:13" s="70" customFormat="1" x14ac:dyDescent="0.2">
      <c r="A123" s="19"/>
      <c r="B123" s="19"/>
      <c r="C123" s="20"/>
      <c r="D123" s="19">
        <v>3234</v>
      </c>
      <c r="E123" s="62"/>
      <c r="F123" s="22" t="s">
        <v>114</v>
      </c>
      <c r="G123" s="58">
        <f t="shared" ref="G123" si="49">SUM(G124:G129)</f>
        <v>61000</v>
      </c>
      <c r="H123" s="58">
        <f t="shared" ref="H123:M123" si="50">SUM(H124:H129)</f>
        <v>0</v>
      </c>
      <c r="I123" s="58">
        <f t="shared" si="50"/>
        <v>100</v>
      </c>
      <c r="J123" s="58">
        <f t="shared" si="50"/>
        <v>0</v>
      </c>
      <c r="K123" s="58">
        <f t="shared" si="50"/>
        <v>0</v>
      </c>
      <c r="L123" s="58">
        <f t="shared" si="50"/>
        <v>0</v>
      </c>
      <c r="M123" s="58">
        <f t="shared" si="50"/>
        <v>0</v>
      </c>
    </row>
    <row r="124" spans="1:13" s="70" customFormat="1" x14ac:dyDescent="0.2">
      <c r="A124" s="51"/>
      <c r="B124" s="51"/>
      <c r="C124" s="52"/>
      <c r="D124" s="51"/>
      <c r="E124" s="62">
        <v>32341</v>
      </c>
      <c r="F124" s="40" t="s">
        <v>115</v>
      </c>
      <c r="G124" s="138">
        <v>39000</v>
      </c>
      <c r="H124" s="138"/>
      <c r="I124" s="138"/>
      <c r="J124" s="138"/>
      <c r="K124" s="138"/>
      <c r="L124" s="138"/>
      <c r="M124" s="138"/>
    </row>
    <row r="125" spans="1:13" s="70" customFormat="1" x14ac:dyDescent="0.2">
      <c r="A125" s="51"/>
      <c r="B125" s="51"/>
      <c r="C125" s="52"/>
      <c r="D125" s="51"/>
      <c r="E125" s="62">
        <v>32342</v>
      </c>
      <c r="F125" s="40" t="s">
        <v>116</v>
      </c>
      <c r="G125" s="138">
        <v>22000</v>
      </c>
      <c r="H125" s="138"/>
      <c r="I125" s="138"/>
      <c r="J125" s="138"/>
      <c r="K125" s="138"/>
      <c r="L125" s="138"/>
      <c r="M125" s="138"/>
    </row>
    <row r="126" spans="1:13" s="70" customFormat="1" x14ac:dyDescent="0.2">
      <c r="A126" s="51"/>
      <c r="B126" s="51"/>
      <c r="C126" s="52"/>
      <c r="D126" s="51"/>
      <c r="E126" s="62">
        <v>32343</v>
      </c>
      <c r="F126" s="40" t="s">
        <v>117</v>
      </c>
      <c r="G126" s="138"/>
      <c r="H126" s="138"/>
      <c r="I126" s="138"/>
      <c r="J126" s="138"/>
      <c r="K126" s="138"/>
      <c r="L126" s="138"/>
      <c r="M126" s="138"/>
    </row>
    <row r="127" spans="1:13" s="70" customFormat="1" x14ac:dyDescent="0.2">
      <c r="A127" s="51"/>
      <c r="B127" s="51"/>
      <c r="C127" s="52"/>
      <c r="D127" s="51"/>
      <c r="E127" s="62">
        <v>32344</v>
      </c>
      <c r="F127" s="40" t="s">
        <v>118</v>
      </c>
      <c r="G127" s="138"/>
      <c r="H127" s="138"/>
      <c r="I127" s="138"/>
      <c r="J127" s="138"/>
      <c r="K127" s="138"/>
      <c r="L127" s="138"/>
      <c r="M127" s="138"/>
    </row>
    <row r="128" spans="1:13" s="70" customFormat="1" x14ac:dyDescent="0.2">
      <c r="A128" s="51"/>
      <c r="B128" s="51"/>
      <c r="C128" s="52"/>
      <c r="D128" s="51"/>
      <c r="E128" s="62">
        <v>32347</v>
      </c>
      <c r="F128" s="40" t="s">
        <v>119</v>
      </c>
      <c r="G128" s="138"/>
      <c r="H128" s="138"/>
      <c r="I128" s="138"/>
      <c r="J128" s="138"/>
      <c r="K128" s="138"/>
      <c r="L128" s="138"/>
      <c r="M128" s="138"/>
    </row>
    <row r="129" spans="1:13" s="70" customFormat="1" x14ac:dyDescent="0.2">
      <c r="A129" s="51"/>
      <c r="B129" s="51"/>
      <c r="C129" s="52"/>
      <c r="D129" s="51"/>
      <c r="E129" s="62">
        <v>32349</v>
      </c>
      <c r="F129" s="40" t="s">
        <v>120</v>
      </c>
      <c r="G129" s="138"/>
      <c r="H129" s="138"/>
      <c r="I129" s="138">
        <v>100</v>
      </c>
      <c r="J129" s="138"/>
      <c r="K129" s="138"/>
      <c r="L129" s="138"/>
      <c r="M129" s="138"/>
    </row>
    <row r="130" spans="1:13" s="70" customFormat="1" x14ac:dyDescent="0.2">
      <c r="A130" s="63"/>
      <c r="B130" s="63"/>
      <c r="C130" s="20"/>
      <c r="D130" s="63">
        <v>3235</v>
      </c>
      <c r="E130" s="72"/>
      <c r="F130" s="65" t="s">
        <v>121</v>
      </c>
      <c r="G130" s="67">
        <f t="shared" ref="G130" si="51">SUM(G131:G135)</f>
        <v>13700</v>
      </c>
      <c r="H130" s="67">
        <f t="shared" ref="H130:M130" si="52">SUM(H131:H135)</f>
        <v>0</v>
      </c>
      <c r="I130" s="67">
        <f t="shared" si="52"/>
        <v>0</v>
      </c>
      <c r="J130" s="67">
        <f t="shared" si="52"/>
        <v>0</v>
      </c>
      <c r="K130" s="67">
        <f t="shared" si="52"/>
        <v>0</v>
      </c>
      <c r="L130" s="67">
        <f t="shared" si="52"/>
        <v>0</v>
      </c>
      <c r="M130" s="67">
        <f t="shared" si="52"/>
        <v>0</v>
      </c>
    </row>
    <row r="131" spans="1:13" s="70" customFormat="1" x14ac:dyDescent="0.2">
      <c r="A131" s="51"/>
      <c r="B131" s="51"/>
      <c r="C131" s="52"/>
      <c r="D131" s="51"/>
      <c r="E131" s="62">
        <v>32351</v>
      </c>
      <c r="F131" s="40" t="s">
        <v>122</v>
      </c>
      <c r="G131" s="138"/>
      <c r="H131" s="138"/>
      <c r="I131" s="138"/>
      <c r="J131" s="138"/>
      <c r="K131" s="138"/>
      <c r="L131" s="138"/>
      <c r="M131" s="138"/>
    </row>
    <row r="132" spans="1:13" s="70" customFormat="1" x14ac:dyDescent="0.2">
      <c r="A132" s="51"/>
      <c r="B132" s="51"/>
      <c r="C132" s="52"/>
      <c r="D132" s="51"/>
      <c r="E132" s="62">
        <v>32352</v>
      </c>
      <c r="F132" s="40" t="s">
        <v>123</v>
      </c>
      <c r="G132" s="138"/>
      <c r="H132" s="138"/>
      <c r="I132" s="138"/>
      <c r="J132" s="138"/>
      <c r="K132" s="138"/>
      <c r="L132" s="138"/>
      <c r="M132" s="138"/>
    </row>
    <row r="133" spans="1:13" s="70" customFormat="1" x14ac:dyDescent="0.2">
      <c r="A133" s="51"/>
      <c r="B133" s="51"/>
      <c r="C133" s="52"/>
      <c r="D133" s="51"/>
      <c r="E133" s="62">
        <v>32353</v>
      </c>
      <c r="F133" s="40" t="s">
        <v>124</v>
      </c>
      <c r="G133" s="138">
        <v>13700</v>
      </c>
      <c r="H133" s="138"/>
      <c r="I133" s="138"/>
      <c r="J133" s="138"/>
      <c r="K133" s="138"/>
      <c r="L133" s="138"/>
      <c r="M133" s="138"/>
    </row>
    <row r="134" spans="1:13" s="70" customFormat="1" x14ac:dyDescent="0.2">
      <c r="A134" s="51"/>
      <c r="B134" s="51"/>
      <c r="C134" s="52"/>
      <c r="D134" s="51"/>
      <c r="E134" s="62">
        <v>32354</v>
      </c>
      <c r="F134" s="40" t="s">
        <v>125</v>
      </c>
      <c r="G134" s="138"/>
      <c r="H134" s="138"/>
      <c r="I134" s="138"/>
      <c r="J134" s="138"/>
      <c r="K134" s="138"/>
      <c r="L134" s="138"/>
      <c r="M134" s="138"/>
    </row>
    <row r="135" spans="1:13" s="70" customFormat="1" x14ac:dyDescent="0.2">
      <c r="A135" s="51"/>
      <c r="B135" s="51"/>
      <c r="C135" s="52"/>
      <c r="D135" s="51"/>
      <c r="E135" s="62">
        <v>32359</v>
      </c>
      <c r="F135" s="40" t="s">
        <v>126</v>
      </c>
      <c r="G135" s="138"/>
      <c r="H135" s="138"/>
      <c r="I135" s="138"/>
      <c r="J135" s="138"/>
      <c r="K135" s="138"/>
      <c r="L135" s="138"/>
      <c r="M135" s="138"/>
    </row>
    <row r="136" spans="1:13" s="70" customFormat="1" x14ac:dyDescent="0.2">
      <c r="A136" s="63"/>
      <c r="B136" s="63"/>
      <c r="C136" s="20"/>
      <c r="D136" s="63">
        <v>3236</v>
      </c>
      <c r="E136" s="72"/>
      <c r="F136" s="65" t="s">
        <v>127</v>
      </c>
      <c r="G136" s="67">
        <f t="shared" ref="G136" si="53">SUM(G137:G140)</f>
        <v>6200</v>
      </c>
      <c r="H136" s="67">
        <f t="shared" ref="H136:M136" si="54">SUM(H137:H140)</f>
        <v>0</v>
      </c>
      <c r="I136" s="67">
        <f t="shared" si="54"/>
        <v>0</v>
      </c>
      <c r="J136" s="67">
        <f t="shared" si="54"/>
        <v>0</v>
      </c>
      <c r="K136" s="67">
        <f t="shared" si="54"/>
        <v>0</v>
      </c>
      <c r="L136" s="67">
        <f t="shared" si="54"/>
        <v>0</v>
      </c>
      <c r="M136" s="67">
        <f t="shared" si="54"/>
        <v>0</v>
      </c>
    </row>
    <row r="137" spans="1:13" s="70" customFormat="1" x14ac:dyDescent="0.2">
      <c r="A137" s="51"/>
      <c r="B137" s="51"/>
      <c r="C137" s="52"/>
      <c r="D137" s="51"/>
      <c r="E137" s="62">
        <v>32361</v>
      </c>
      <c r="F137" s="40" t="s">
        <v>128</v>
      </c>
      <c r="G137" s="138">
        <v>6200</v>
      </c>
      <c r="H137" s="138"/>
      <c r="I137" s="138"/>
      <c r="J137" s="138"/>
      <c r="K137" s="138"/>
      <c r="L137" s="138"/>
      <c r="M137" s="138"/>
    </row>
    <row r="138" spans="1:13" s="70" customFormat="1" x14ac:dyDescent="0.2">
      <c r="A138" s="51"/>
      <c r="B138" s="51"/>
      <c r="C138" s="52"/>
      <c r="D138" s="51"/>
      <c r="E138" s="62">
        <v>32362</v>
      </c>
      <c r="F138" s="40" t="s">
        <v>129</v>
      </c>
      <c r="G138" s="138"/>
      <c r="H138" s="138"/>
      <c r="I138" s="138"/>
      <c r="J138" s="138"/>
      <c r="K138" s="138"/>
      <c r="L138" s="138"/>
      <c r="M138" s="138"/>
    </row>
    <row r="139" spans="1:13" s="55" customFormat="1" x14ac:dyDescent="0.2">
      <c r="A139" s="51"/>
      <c r="B139" s="51"/>
      <c r="C139" s="52"/>
      <c r="D139" s="51"/>
      <c r="E139" s="62">
        <v>32363</v>
      </c>
      <c r="F139" s="40" t="s">
        <v>130</v>
      </c>
      <c r="G139" s="138"/>
      <c r="H139" s="138"/>
      <c r="I139" s="138"/>
      <c r="J139" s="138"/>
      <c r="K139" s="138"/>
      <c r="L139" s="138"/>
      <c r="M139" s="138"/>
    </row>
    <row r="140" spans="1:13" x14ac:dyDescent="0.2">
      <c r="A140" s="51"/>
      <c r="B140" s="51"/>
      <c r="C140" s="52"/>
      <c r="D140" s="51"/>
      <c r="E140" s="62">
        <v>32369</v>
      </c>
      <c r="F140" s="40" t="s">
        <v>131</v>
      </c>
      <c r="G140" s="138"/>
      <c r="H140" s="138"/>
      <c r="I140" s="138"/>
      <c r="J140" s="138"/>
      <c r="K140" s="138"/>
      <c r="L140" s="138"/>
      <c r="M140" s="138"/>
    </row>
    <row r="141" spans="1:13" x14ac:dyDescent="0.2">
      <c r="A141" s="19"/>
      <c r="B141" s="19"/>
      <c r="C141" s="20"/>
      <c r="D141" s="19">
        <v>3237</v>
      </c>
      <c r="E141" s="62"/>
      <c r="F141" s="22" t="s">
        <v>132</v>
      </c>
      <c r="G141" s="58">
        <f t="shared" ref="G141" si="55">SUM(G142:G151)</f>
        <v>1750</v>
      </c>
      <c r="H141" s="58">
        <f t="shared" ref="H141:M141" si="56">SUM(H142:H151)</f>
        <v>0</v>
      </c>
      <c r="I141" s="58">
        <f t="shared" si="56"/>
        <v>52555</v>
      </c>
      <c r="J141" s="58">
        <f t="shared" si="56"/>
        <v>0</v>
      </c>
      <c r="K141" s="58">
        <f t="shared" si="56"/>
        <v>0</v>
      </c>
      <c r="L141" s="58">
        <f t="shared" si="56"/>
        <v>0</v>
      </c>
      <c r="M141" s="58">
        <f t="shared" si="56"/>
        <v>0</v>
      </c>
    </row>
    <row r="142" spans="1:13" x14ac:dyDescent="0.2">
      <c r="A142" s="51"/>
      <c r="B142" s="51"/>
      <c r="C142" s="52"/>
      <c r="D142" s="51"/>
      <c r="E142" s="62">
        <v>32371</v>
      </c>
      <c r="F142" s="40" t="s">
        <v>133</v>
      </c>
      <c r="G142" s="137">
        <v>300</v>
      </c>
      <c r="H142" s="137"/>
      <c r="I142" s="137"/>
      <c r="J142" s="137"/>
      <c r="K142" s="137"/>
      <c r="L142" s="137"/>
      <c r="M142" s="137"/>
    </row>
    <row r="143" spans="1:13" x14ac:dyDescent="0.2">
      <c r="A143" s="51"/>
      <c r="B143" s="51"/>
      <c r="C143" s="52"/>
      <c r="D143" s="51"/>
      <c r="E143" s="62">
        <v>32372</v>
      </c>
      <c r="F143" s="40" t="s">
        <v>251</v>
      </c>
      <c r="G143" s="137"/>
      <c r="H143" s="137"/>
      <c r="I143" s="137">
        <v>2555</v>
      </c>
      <c r="J143" s="137"/>
      <c r="K143" s="137"/>
      <c r="L143" s="137"/>
      <c r="M143" s="137"/>
    </row>
    <row r="144" spans="1:13" x14ac:dyDescent="0.2">
      <c r="A144" s="51"/>
      <c r="B144" s="51"/>
      <c r="C144" s="52"/>
      <c r="D144" s="51"/>
      <c r="E144" s="62">
        <v>32372</v>
      </c>
      <c r="F144" s="40" t="s">
        <v>252</v>
      </c>
      <c r="G144" s="137"/>
      <c r="H144" s="137"/>
      <c r="I144" s="137">
        <v>50000</v>
      </c>
      <c r="J144" s="137"/>
      <c r="K144" s="137"/>
      <c r="L144" s="137"/>
      <c r="M144" s="137"/>
    </row>
    <row r="145" spans="1:13" x14ac:dyDescent="0.2">
      <c r="A145" s="51"/>
      <c r="B145" s="51"/>
      <c r="C145" s="52"/>
      <c r="D145" s="51"/>
      <c r="E145" s="62">
        <v>32373</v>
      </c>
      <c r="F145" s="40" t="s">
        <v>134</v>
      </c>
      <c r="G145" s="137">
        <v>1450</v>
      </c>
      <c r="H145" s="137"/>
      <c r="I145" s="137"/>
      <c r="J145" s="137"/>
      <c r="K145" s="137"/>
      <c r="L145" s="137"/>
      <c r="M145" s="137"/>
    </row>
    <row r="146" spans="1:13" x14ac:dyDescent="0.2">
      <c r="A146" s="51"/>
      <c r="B146" s="51"/>
      <c r="C146" s="52"/>
      <c r="D146" s="51"/>
      <c r="E146" s="62">
        <v>32374</v>
      </c>
      <c r="F146" s="40" t="s">
        <v>135</v>
      </c>
      <c r="G146" s="137"/>
      <c r="H146" s="137"/>
      <c r="I146" s="137"/>
      <c r="J146" s="137"/>
      <c r="K146" s="137"/>
      <c r="L146" s="137"/>
      <c r="M146" s="137"/>
    </row>
    <row r="147" spans="1:13" ht="16.5" customHeight="1" x14ac:dyDescent="0.2">
      <c r="A147" s="51"/>
      <c r="B147" s="51"/>
      <c r="C147" s="52"/>
      <c r="D147" s="51"/>
      <c r="E147" s="62">
        <v>32375</v>
      </c>
      <c r="F147" s="40" t="s">
        <v>136</v>
      </c>
      <c r="G147" s="137"/>
      <c r="H147" s="137"/>
      <c r="I147" s="137"/>
      <c r="J147" s="137"/>
      <c r="K147" s="137"/>
      <c r="L147" s="137"/>
      <c r="M147" s="137"/>
    </row>
    <row r="148" spans="1:13" x14ac:dyDescent="0.2">
      <c r="A148" s="51"/>
      <c r="B148" s="51"/>
      <c r="C148" s="52"/>
      <c r="D148" s="51"/>
      <c r="E148" s="62">
        <v>32376</v>
      </c>
      <c r="F148" s="40" t="s">
        <v>137</v>
      </c>
      <c r="G148" s="137"/>
      <c r="H148" s="137"/>
      <c r="I148" s="137"/>
      <c r="J148" s="137"/>
      <c r="K148" s="137"/>
      <c r="L148" s="137"/>
      <c r="M148" s="137"/>
    </row>
    <row r="149" spans="1:13" ht="24" x14ac:dyDescent="0.2">
      <c r="A149" s="51"/>
      <c r="B149" s="51"/>
      <c r="C149" s="52"/>
      <c r="D149" s="51"/>
      <c r="E149" s="62">
        <v>32377</v>
      </c>
      <c r="F149" s="40" t="s">
        <v>138</v>
      </c>
      <c r="G149" s="137"/>
      <c r="H149" s="137"/>
      <c r="I149" s="137"/>
      <c r="J149" s="137"/>
      <c r="K149" s="137"/>
      <c r="L149" s="137"/>
      <c r="M149" s="137"/>
    </row>
    <row r="150" spans="1:13" s="55" customFormat="1" x14ac:dyDescent="0.2">
      <c r="A150" s="51"/>
      <c r="B150" s="51"/>
      <c r="C150" s="52"/>
      <c r="D150" s="51"/>
      <c r="E150" s="62">
        <v>32378</v>
      </c>
      <c r="F150" s="40" t="s">
        <v>139</v>
      </c>
      <c r="G150" s="137"/>
      <c r="H150" s="137"/>
      <c r="I150" s="137"/>
      <c r="J150" s="137"/>
      <c r="K150" s="137"/>
      <c r="L150" s="137"/>
      <c r="M150" s="137"/>
    </row>
    <row r="151" spans="1:13" x14ac:dyDescent="0.2">
      <c r="A151" s="51"/>
      <c r="B151" s="51"/>
      <c r="C151" s="52"/>
      <c r="D151" s="51"/>
      <c r="E151" s="62">
        <v>32379</v>
      </c>
      <c r="F151" s="40" t="s">
        <v>140</v>
      </c>
      <c r="G151" s="137"/>
      <c r="H151" s="137"/>
      <c r="I151" s="137"/>
      <c r="J151" s="137"/>
      <c r="K151" s="137"/>
      <c r="L151" s="137"/>
      <c r="M151" s="137"/>
    </row>
    <row r="152" spans="1:13" x14ac:dyDescent="0.2">
      <c r="A152" s="19"/>
      <c r="B152" s="19"/>
      <c r="C152" s="20"/>
      <c r="D152" s="19">
        <v>3238</v>
      </c>
      <c r="E152" s="62"/>
      <c r="F152" s="22" t="s">
        <v>141</v>
      </c>
      <c r="G152" s="58">
        <f t="shared" ref="G152" si="57">SUM(G153:G155)</f>
        <v>17000</v>
      </c>
      <c r="H152" s="58">
        <f t="shared" ref="H152:M152" si="58">SUM(H153:H155)</f>
        <v>0</v>
      </c>
      <c r="I152" s="58">
        <f t="shared" si="58"/>
        <v>0</v>
      </c>
      <c r="J152" s="58">
        <f t="shared" si="58"/>
        <v>0</v>
      </c>
      <c r="K152" s="58">
        <f t="shared" si="58"/>
        <v>0</v>
      </c>
      <c r="L152" s="58">
        <f t="shared" si="58"/>
        <v>0</v>
      </c>
      <c r="M152" s="58">
        <f t="shared" si="58"/>
        <v>0</v>
      </c>
    </row>
    <row r="153" spans="1:13" x14ac:dyDescent="0.2">
      <c r="A153" s="51"/>
      <c r="B153" s="51"/>
      <c r="C153" s="52"/>
      <c r="D153" s="51"/>
      <c r="E153" s="62">
        <v>32381</v>
      </c>
      <c r="F153" s="40" t="s">
        <v>142</v>
      </c>
      <c r="G153" s="137">
        <v>6000</v>
      </c>
      <c r="H153" s="137"/>
      <c r="I153" s="137"/>
      <c r="J153" s="137"/>
      <c r="K153" s="137"/>
      <c r="L153" s="137"/>
      <c r="M153" s="137"/>
    </row>
    <row r="154" spans="1:13" x14ac:dyDescent="0.2">
      <c r="A154" s="51"/>
      <c r="B154" s="51"/>
      <c r="C154" s="52"/>
      <c r="D154" s="51"/>
      <c r="E154" s="62">
        <v>32382</v>
      </c>
      <c r="F154" s="40" t="s">
        <v>143</v>
      </c>
      <c r="G154" s="137">
        <v>3000</v>
      </c>
      <c r="H154" s="137"/>
      <c r="I154" s="137"/>
      <c r="J154" s="137"/>
      <c r="K154" s="137"/>
      <c r="L154" s="137"/>
      <c r="M154" s="137"/>
    </row>
    <row r="155" spans="1:13" x14ac:dyDescent="0.2">
      <c r="A155" s="51"/>
      <c r="B155" s="51"/>
      <c r="C155" s="52"/>
      <c r="D155" s="51"/>
      <c r="E155" s="62">
        <v>32389</v>
      </c>
      <c r="F155" s="40" t="s">
        <v>144</v>
      </c>
      <c r="G155" s="137">
        <v>8000</v>
      </c>
      <c r="H155" s="137"/>
      <c r="I155" s="137"/>
      <c r="J155" s="137"/>
      <c r="K155" s="137"/>
      <c r="L155" s="137"/>
      <c r="M155" s="137"/>
    </row>
    <row r="156" spans="1:13" x14ac:dyDescent="0.2">
      <c r="A156" s="63"/>
      <c r="B156" s="63"/>
      <c r="C156" s="20"/>
      <c r="D156" s="63">
        <v>3239</v>
      </c>
      <c r="E156" s="72"/>
      <c r="F156" s="65" t="s">
        <v>145</v>
      </c>
      <c r="G156" s="67">
        <f t="shared" ref="G156" si="59">SUM(G157:G163)</f>
        <v>30500</v>
      </c>
      <c r="H156" s="67">
        <f t="shared" ref="H156:M156" si="60">SUM(H157:H163)</f>
        <v>0</v>
      </c>
      <c r="I156" s="67">
        <f t="shared" si="60"/>
        <v>0</v>
      </c>
      <c r="J156" s="67">
        <f t="shared" si="60"/>
        <v>0</v>
      </c>
      <c r="K156" s="67">
        <f t="shared" si="60"/>
        <v>0</v>
      </c>
      <c r="L156" s="67">
        <f t="shared" si="60"/>
        <v>0</v>
      </c>
      <c r="M156" s="67">
        <f t="shared" si="60"/>
        <v>0</v>
      </c>
    </row>
    <row r="157" spans="1:13" ht="24" x14ac:dyDescent="0.2">
      <c r="A157" s="51"/>
      <c r="B157" s="51"/>
      <c r="C157" s="52"/>
      <c r="D157" s="51"/>
      <c r="E157" s="62">
        <v>32391</v>
      </c>
      <c r="F157" s="40" t="s">
        <v>146</v>
      </c>
      <c r="G157" s="137">
        <v>20000</v>
      </c>
      <c r="H157" s="137"/>
      <c r="I157" s="137"/>
      <c r="J157" s="137"/>
      <c r="K157" s="137"/>
      <c r="L157" s="137"/>
      <c r="M157" s="137"/>
    </row>
    <row r="158" spans="1:13" x14ac:dyDescent="0.2">
      <c r="A158" s="51"/>
      <c r="B158" s="51"/>
      <c r="C158" s="52"/>
      <c r="D158" s="51"/>
      <c r="E158" s="62">
        <v>32392</v>
      </c>
      <c r="F158" s="40" t="s">
        <v>147</v>
      </c>
      <c r="G158" s="137">
        <v>2000</v>
      </c>
      <c r="H158" s="137"/>
      <c r="I158" s="137"/>
      <c r="J158" s="137"/>
      <c r="K158" s="137"/>
      <c r="L158" s="137"/>
      <c r="M158" s="137"/>
    </row>
    <row r="159" spans="1:13" x14ac:dyDescent="0.2">
      <c r="A159" s="51"/>
      <c r="B159" s="51"/>
      <c r="C159" s="52"/>
      <c r="D159" s="51"/>
      <c r="E159" s="62">
        <v>32393</v>
      </c>
      <c r="F159" s="40" t="s">
        <v>148</v>
      </c>
      <c r="G159" s="137"/>
      <c r="H159" s="137"/>
      <c r="I159" s="137"/>
      <c r="J159" s="137"/>
      <c r="K159" s="137"/>
      <c r="L159" s="137"/>
      <c r="M159" s="137"/>
    </row>
    <row r="160" spans="1:13" s="25" customFormat="1" x14ac:dyDescent="0.2">
      <c r="A160" s="51"/>
      <c r="B160" s="51"/>
      <c r="C160" s="52"/>
      <c r="D160" s="51"/>
      <c r="E160" s="62">
        <v>32394</v>
      </c>
      <c r="F160" s="40" t="s">
        <v>149</v>
      </c>
      <c r="G160" s="137">
        <v>2000</v>
      </c>
      <c r="H160" s="137"/>
      <c r="I160" s="137"/>
      <c r="J160" s="137"/>
      <c r="K160" s="137"/>
      <c r="L160" s="137"/>
      <c r="M160" s="137"/>
    </row>
    <row r="161" spans="1:13" s="25" customFormat="1" x14ac:dyDescent="0.2">
      <c r="A161" s="51"/>
      <c r="B161" s="51"/>
      <c r="C161" s="52"/>
      <c r="D161" s="51"/>
      <c r="E161" s="62">
        <v>32395</v>
      </c>
      <c r="F161" s="40" t="s">
        <v>150</v>
      </c>
      <c r="G161" s="137"/>
      <c r="H161" s="137"/>
      <c r="I161" s="137"/>
      <c r="J161" s="137"/>
      <c r="K161" s="137"/>
      <c r="L161" s="137"/>
      <c r="M161" s="137"/>
    </row>
    <row r="162" spans="1:13" s="25" customFormat="1" x14ac:dyDescent="0.2">
      <c r="A162" s="51"/>
      <c r="B162" s="51"/>
      <c r="C162" s="52"/>
      <c r="D162" s="51"/>
      <c r="E162" s="62">
        <v>32396</v>
      </c>
      <c r="F162" s="40" t="s">
        <v>151</v>
      </c>
      <c r="G162" s="137"/>
      <c r="H162" s="137"/>
      <c r="I162" s="137"/>
      <c r="J162" s="137"/>
      <c r="K162" s="137"/>
      <c r="L162" s="137"/>
      <c r="M162" s="137"/>
    </row>
    <row r="163" spans="1:13" s="73" customFormat="1" x14ac:dyDescent="0.2">
      <c r="A163" s="51"/>
      <c r="B163" s="51"/>
      <c r="C163" s="52"/>
      <c r="D163" s="51"/>
      <c r="E163" s="62">
        <v>32399</v>
      </c>
      <c r="F163" s="40" t="s">
        <v>152</v>
      </c>
      <c r="G163" s="137">
        <v>6500</v>
      </c>
      <c r="H163" s="137"/>
      <c r="I163" s="137"/>
      <c r="J163" s="137"/>
      <c r="K163" s="137"/>
      <c r="L163" s="137"/>
      <c r="M163" s="137"/>
    </row>
    <row r="164" spans="1:13" x14ac:dyDescent="0.2">
      <c r="A164" s="30"/>
      <c r="B164" s="30"/>
      <c r="C164" s="30">
        <v>329</v>
      </c>
      <c r="D164" s="30"/>
      <c r="E164" s="39"/>
      <c r="F164" s="32" t="s">
        <v>153</v>
      </c>
      <c r="G164" s="74">
        <f t="shared" ref="G164" si="61">G165+G169+G173+G175+G183+G178</f>
        <v>50446</v>
      </c>
      <c r="H164" s="74">
        <f t="shared" ref="H164:M164" si="62">H165+H169+H173+H175+H183+H178</f>
        <v>0</v>
      </c>
      <c r="I164" s="74">
        <f t="shared" si="62"/>
        <v>0</v>
      </c>
      <c r="J164" s="74">
        <f t="shared" si="62"/>
        <v>0</v>
      </c>
      <c r="K164" s="74">
        <f t="shared" si="62"/>
        <v>0</v>
      </c>
      <c r="L164" s="74">
        <f t="shared" si="62"/>
        <v>0</v>
      </c>
      <c r="M164" s="74">
        <f t="shared" si="62"/>
        <v>0</v>
      </c>
    </row>
    <row r="165" spans="1:13" s="25" customFormat="1" ht="24" x14ac:dyDescent="0.2">
      <c r="A165" s="20"/>
      <c r="B165" s="20"/>
      <c r="C165" s="20"/>
      <c r="D165" s="20">
        <v>3291</v>
      </c>
      <c r="E165" s="72"/>
      <c r="F165" s="75" t="s">
        <v>154</v>
      </c>
      <c r="G165" s="76">
        <f t="shared" ref="G165" si="63">SUM(G166:G168)</f>
        <v>0</v>
      </c>
      <c r="H165" s="76">
        <f t="shared" ref="H165:M165" si="64">SUM(H166:H168)</f>
        <v>0</v>
      </c>
      <c r="I165" s="76">
        <f t="shared" si="64"/>
        <v>0</v>
      </c>
      <c r="J165" s="76">
        <f t="shared" si="64"/>
        <v>0</v>
      </c>
      <c r="K165" s="76">
        <f t="shared" si="64"/>
        <v>0</v>
      </c>
      <c r="L165" s="76">
        <f t="shared" si="64"/>
        <v>0</v>
      </c>
      <c r="M165" s="76">
        <f t="shared" si="64"/>
        <v>0</v>
      </c>
    </row>
    <row r="166" spans="1:13" s="25" customFormat="1" x14ac:dyDescent="0.2">
      <c r="A166" s="78"/>
      <c r="B166" s="78"/>
      <c r="C166" s="20"/>
      <c r="D166" s="78"/>
      <c r="E166" s="62">
        <v>32911</v>
      </c>
      <c r="F166" s="79" t="s">
        <v>155</v>
      </c>
      <c r="G166" s="139"/>
      <c r="H166" s="139"/>
      <c r="I166" s="139"/>
      <c r="J166" s="139"/>
      <c r="K166" s="139"/>
      <c r="L166" s="139"/>
      <c r="M166" s="139"/>
    </row>
    <row r="167" spans="1:13" s="55" customFormat="1" x14ac:dyDescent="0.2">
      <c r="A167" s="78"/>
      <c r="B167" s="78"/>
      <c r="C167" s="20"/>
      <c r="D167" s="78"/>
      <c r="E167" s="62">
        <v>32912</v>
      </c>
      <c r="F167" s="79" t="s">
        <v>156</v>
      </c>
      <c r="G167" s="139"/>
      <c r="H167" s="139"/>
      <c r="I167" s="139"/>
      <c r="J167" s="139"/>
      <c r="K167" s="139"/>
      <c r="L167" s="139"/>
      <c r="M167" s="139"/>
    </row>
    <row r="168" spans="1:13" x14ac:dyDescent="0.2">
      <c r="A168" s="78"/>
      <c r="B168" s="78"/>
      <c r="C168" s="20"/>
      <c r="D168" s="78"/>
      <c r="E168" s="62">
        <v>32919</v>
      </c>
      <c r="F168" s="79" t="s">
        <v>157</v>
      </c>
      <c r="G168" s="139"/>
      <c r="H168" s="139"/>
      <c r="I168" s="139"/>
      <c r="J168" s="139"/>
      <c r="K168" s="139"/>
      <c r="L168" s="139"/>
      <c r="M168" s="139"/>
    </row>
    <row r="169" spans="1:13" x14ac:dyDescent="0.2">
      <c r="A169" s="19"/>
      <c r="B169" s="19"/>
      <c r="C169" s="20"/>
      <c r="D169" s="19">
        <v>3292</v>
      </c>
      <c r="E169" s="62"/>
      <c r="F169" s="22" t="s">
        <v>158</v>
      </c>
      <c r="G169" s="67">
        <f t="shared" ref="G169" si="65">SUM(G170:G172)</f>
        <v>13600</v>
      </c>
      <c r="H169" s="67">
        <f t="shared" ref="H169:M169" si="66">SUM(H170:H172)</f>
        <v>0</v>
      </c>
      <c r="I169" s="67">
        <f t="shared" si="66"/>
        <v>0</v>
      </c>
      <c r="J169" s="67">
        <f t="shared" si="66"/>
        <v>0</v>
      </c>
      <c r="K169" s="67">
        <f t="shared" si="66"/>
        <v>0</v>
      </c>
      <c r="L169" s="67">
        <f t="shared" si="66"/>
        <v>0</v>
      </c>
      <c r="M169" s="67">
        <f t="shared" si="66"/>
        <v>0</v>
      </c>
    </row>
    <row r="170" spans="1:13" x14ac:dyDescent="0.2">
      <c r="A170" s="51"/>
      <c r="B170" s="51"/>
      <c r="C170" s="52"/>
      <c r="D170" s="51"/>
      <c r="E170" s="62">
        <v>32921</v>
      </c>
      <c r="F170" s="40" t="s">
        <v>159</v>
      </c>
      <c r="G170" s="137">
        <v>7000</v>
      </c>
      <c r="H170" s="137"/>
      <c r="I170" s="137"/>
      <c r="J170" s="137"/>
      <c r="K170" s="137"/>
      <c r="L170" s="137"/>
      <c r="M170" s="137"/>
    </row>
    <row r="171" spans="1:13" s="55" customFormat="1" x14ac:dyDescent="0.2">
      <c r="A171" s="51"/>
      <c r="B171" s="51"/>
      <c r="C171" s="52"/>
      <c r="D171" s="51"/>
      <c r="E171" s="62">
        <v>32922</v>
      </c>
      <c r="F171" s="40" t="s">
        <v>160</v>
      </c>
      <c r="G171" s="137">
        <v>6600</v>
      </c>
      <c r="H171" s="137"/>
      <c r="I171" s="137"/>
      <c r="J171" s="137"/>
      <c r="K171" s="137"/>
      <c r="L171" s="137"/>
      <c r="M171" s="137"/>
    </row>
    <row r="172" spans="1:13" x14ac:dyDescent="0.2">
      <c r="A172" s="51"/>
      <c r="B172" s="51"/>
      <c r="C172" s="52"/>
      <c r="D172" s="51"/>
      <c r="E172" s="62">
        <v>32923</v>
      </c>
      <c r="F172" s="40" t="s">
        <v>161</v>
      </c>
      <c r="G172" s="137"/>
      <c r="H172" s="137"/>
      <c r="I172" s="137"/>
      <c r="J172" s="137"/>
      <c r="K172" s="137"/>
      <c r="L172" s="137"/>
      <c r="M172" s="137"/>
    </row>
    <row r="173" spans="1:13" x14ac:dyDescent="0.2">
      <c r="A173" s="19"/>
      <c r="B173" s="19"/>
      <c r="C173" s="20"/>
      <c r="D173" s="19">
        <v>3293</v>
      </c>
      <c r="E173" s="62"/>
      <c r="F173" s="22" t="s">
        <v>162</v>
      </c>
      <c r="G173" s="58">
        <f t="shared" ref="G173:M173" si="67">G174</f>
        <v>17109</v>
      </c>
      <c r="H173" s="58">
        <f t="shared" si="67"/>
        <v>0</v>
      </c>
      <c r="I173" s="58">
        <f t="shared" si="67"/>
        <v>0</v>
      </c>
      <c r="J173" s="58">
        <f t="shared" si="67"/>
        <v>0</v>
      </c>
      <c r="K173" s="58">
        <f t="shared" si="67"/>
        <v>0</v>
      </c>
      <c r="L173" s="58">
        <f t="shared" si="67"/>
        <v>0</v>
      </c>
      <c r="M173" s="58">
        <f t="shared" si="67"/>
        <v>0</v>
      </c>
    </row>
    <row r="174" spans="1:13" x14ac:dyDescent="0.2">
      <c r="A174" s="19"/>
      <c r="B174" s="19"/>
      <c r="C174" s="20"/>
      <c r="D174" s="19"/>
      <c r="E174" s="62">
        <v>32931</v>
      </c>
      <c r="F174" s="40" t="s">
        <v>162</v>
      </c>
      <c r="G174" s="137">
        <v>17109</v>
      </c>
      <c r="H174" s="137"/>
      <c r="I174" s="137"/>
      <c r="J174" s="137"/>
      <c r="K174" s="137"/>
      <c r="L174" s="137"/>
      <c r="M174" s="137"/>
    </row>
    <row r="175" spans="1:13" s="55" customFormat="1" x14ac:dyDescent="0.2">
      <c r="A175" s="19"/>
      <c r="B175" s="19"/>
      <c r="C175" s="20"/>
      <c r="D175" s="19">
        <v>3294</v>
      </c>
      <c r="E175" s="62"/>
      <c r="F175" s="22" t="s">
        <v>163</v>
      </c>
      <c r="G175" s="61">
        <f t="shared" ref="G175" si="68">SUM(G176:G177)</f>
        <v>2000</v>
      </c>
      <c r="H175" s="61">
        <f t="shared" ref="H175:M175" si="69">SUM(H176:H177)</f>
        <v>0</v>
      </c>
      <c r="I175" s="61">
        <f t="shared" si="69"/>
        <v>0</v>
      </c>
      <c r="J175" s="61">
        <f t="shared" si="69"/>
        <v>0</v>
      </c>
      <c r="K175" s="61">
        <f t="shared" si="69"/>
        <v>0</v>
      </c>
      <c r="L175" s="61">
        <f t="shared" si="69"/>
        <v>0</v>
      </c>
      <c r="M175" s="61">
        <f t="shared" si="69"/>
        <v>0</v>
      </c>
    </row>
    <row r="176" spans="1:13" s="70" customFormat="1" x14ac:dyDescent="0.2">
      <c r="A176" s="19"/>
      <c r="B176" s="19"/>
      <c r="C176" s="20"/>
      <c r="D176" s="19"/>
      <c r="E176" s="62">
        <v>32941</v>
      </c>
      <c r="F176" s="40" t="s">
        <v>164</v>
      </c>
      <c r="G176" s="137">
        <v>2000</v>
      </c>
      <c r="H176" s="137"/>
      <c r="I176" s="137"/>
      <c r="J176" s="137"/>
      <c r="K176" s="137"/>
      <c r="L176" s="137"/>
      <c r="M176" s="137"/>
    </row>
    <row r="177" spans="1:13" s="70" customFormat="1" x14ac:dyDescent="0.2">
      <c r="A177" s="19"/>
      <c r="B177" s="19"/>
      <c r="C177" s="20"/>
      <c r="D177" s="19"/>
      <c r="E177" s="62">
        <v>32942</v>
      </c>
      <c r="F177" s="40" t="s">
        <v>165</v>
      </c>
      <c r="G177" s="137"/>
      <c r="H177" s="137"/>
      <c r="I177" s="137"/>
      <c r="J177" s="137"/>
      <c r="K177" s="137"/>
      <c r="L177" s="137"/>
      <c r="M177" s="137"/>
    </row>
    <row r="178" spans="1:13" s="55" customFormat="1" x14ac:dyDescent="0.2">
      <c r="A178" s="19"/>
      <c r="B178" s="19"/>
      <c r="C178" s="20"/>
      <c r="D178" s="19">
        <v>3295</v>
      </c>
      <c r="E178" s="62"/>
      <c r="F178" s="22" t="s">
        <v>166</v>
      </c>
      <c r="G178" s="61">
        <f t="shared" ref="G178" si="70">SUM(G179:G182)</f>
        <v>6300</v>
      </c>
      <c r="H178" s="61">
        <f t="shared" ref="H178:M178" si="71">SUM(H179:H182)</f>
        <v>0</v>
      </c>
      <c r="I178" s="61">
        <f t="shared" si="71"/>
        <v>0</v>
      </c>
      <c r="J178" s="61">
        <f t="shared" si="71"/>
        <v>0</v>
      </c>
      <c r="K178" s="61">
        <f t="shared" si="71"/>
        <v>0</v>
      </c>
      <c r="L178" s="61">
        <f t="shared" si="71"/>
        <v>0</v>
      </c>
      <c r="M178" s="61">
        <f t="shared" si="71"/>
        <v>0</v>
      </c>
    </row>
    <row r="179" spans="1:13" s="70" customFormat="1" x14ac:dyDescent="0.2">
      <c r="A179" s="19"/>
      <c r="B179" s="19"/>
      <c r="C179" s="20"/>
      <c r="D179" s="19"/>
      <c r="E179" s="62">
        <v>32951</v>
      </c>
      <c r="F179" s="40" t="s">
        <v>167</v>
      </c>
      <c r="G179" s="137"/>
      <c r="H179" s="137"/>
      <c r="I179" s="137"/>
      <c r="J179" s="137"/>
      <c r="K179" s="137"/>
      <c r="L179" s="137"/>
      <c r="M179" s="137"/>
    </row>
    <row r="180" spans="1:13" s="70" customFormat="1" x14ac:dyDescent="0.2">
      <c r="A180" s="19"/>
      <c r="B180" s="19"/>
      <c r="C180" s="20"/>
      <c r="D180" s="19"/>
      <c r="E180" s="62">
        <v>32952</v>
      </c>
      <c r="F180" s="40" t="s">
        <v>168</v>
      </c>
      <c r="G180" s="137">
        <v>6300</v>
      </c>
      <c r="H180" s="137"/>
      <c r="I180" s="137"/>
      <c r="J180" s="137"/>
      <c r="K180" s="137"/>
      <c r="L180" s="137"/>
      <c r="M180" s="137"/>
    </row>
    <row r="181" spans="1:13" s="70" customFormat="1" x14ac:dyDescent="0.2">
      <c r="A181" s="19"/>
      <c r="B181" s="19"/>
      <c r="C181" s="20"/>
      <c r="D181" s="19"/>
      <c r="E181" s="62">
        <v>32953</v>
      </c>
      <c r="F181" s="40" t="s">
        <v>169</v>
      </c>
      <c r="G181" s="137"/>
      <c r="H181" s="137"/>
      <c r="I181" s="137"/>
      <c r="J181" s="137"/>
      <c r="K181" s="137"/>
      <c r="L181" s="137"/>
      <c r="M181" s="137"/>
    </row>
    <row r="182" spans="1:13" s="70" customFormat="1" x14ac:dyDescent="0.2">
      <c r="A182" s="19"/>
      <c r="B182" s="19"/>
      <c r="C182" s="20"/>
      <c r="D182" s="19"/>
      <c r="E182" s="62">
        <v>32954</v>
      </c>
      <c r="F182" s="40" t="s">
        <v>170</v>
      </c>
      <c r="G182" s="137"/>
      <c r="H182" s="137"/>
      <c r="I182" s="137"/>
      <c r="J182" s="137"/>
      <c r="K182" s="137"/>
      <c r="L182" s="137"/>
      <c r="M182" s="137"/>
    </row>
    <row r="183" spans="1:13" s="80" customFormat="1" x14ac:dyDescent="0.2">
      <c r="A183" s="19"/>
      <c r="B183" s="19"/>
      <c r="C183" s="20"/>
      <c r="D183" s="19">
        <v>3299</v>
      </c>
      <c r="E183" s="62"/>
      <c r="F183" s="22" t="s">
        <v>153</v>
      </c>
      <c r="G183" s="58">
        <f t="shared" ref="G183" si="72">SUM(G184:G185)</f>
        <v>11437</v>
      </c>
      <c r="H183" s="58">
        <f t="shared" ref="H183:M183" si="73">SUM(H184:H185)</f>
        <v>0</v>
      </c>
      <c r="I183" s="58">
        <f t="shared" si="73"/>
        <v>0</v>
      </c>
      <c r="J183" s="58">
        <f t="shared" si="73"/>
        <v>0</v>
      </c>
      <c r="K183" s="58">
        <f t="shared" si="73"/>
        <v>0</v>
      </c>
      <c r="L183" s="58">
        <f t="shared" si="73"/>
        <v>0</v>
      </c>
      <c r="M183" s="58">
        <f t="shared" si="73"/>
        <v>0</v>
      </c>
    </row>
    <row r="184" spans="1:13" s="25" customFormat="1" ht="14.25" customHeight="1" x14ac:dyDescent="0.2">
      <c r="A184" s="51"/>
      <c r="B184" s="51"/>
      <c r="C184" s="52"/>
      <c r="D184" s="51"/>
      <c r="E184" s="62">
        <v>32991</v>
      </c>
      <c r="F184" s="40" t="s">
        <v>171</v>
      </c>
      <c r="G184" s="138"/>
      <c r="H184" s="138"/>
      <c r="I184" s="138"/>
      <c r="J184" s="138"/>
      <c r="K184" s="138"/>
      <c r="L184" s="138"/>
      <c r="M184" s="138"/>
    </row>
    <row r="185" spans="1:13" s="25" customFormat="1" ht="14.25" customHeight="1" x14ac:dyDescent="0.2">
      <c r="A185" s="51"/>
      <c r="B185" s="51"/>
      <c r="C185" s="52"/>
      <c r="D185" s="51"/>
      <c r="E185" s="62">
        <v>32999</v>
      </c>
      <c r="F185" s="40" t="s">
        <v>153</v>
      </c>
      <c r="G185" s="138">
        <v>11437</v>
      </c>
      <c r="H185" s="138"/>
      <c r="I185" s="138"/>
      <c r="J185" s="138"/>
      <c r="K185" s="138"/>
      <c r="L185" s="138"/>
      <c r="M185" s="138"/>
    </row>
    <row r="186" spans="1:13" s="55" customFormat="1" x14ac:dyDescent="0.2">
      <c r="A186" s="81"/>
      <c r="B186" s="81">
        <v>34</v>
      </c>
      <c r="C186" s="20"/>
      <c r="D186" s="81"/>
      <c r="E186" s="62"/>
      <c r="F186" s="28" t="s">
        <v>172</v>
      </c>
      <c r="G186" s="82">
        <f t="shared" ref="G186:M186" si="74">+G187</f>
        <v>16575</v>
      </c>
      <c r="H186" s="82">
        <f t="shared" si="74"/>
        <v>0</v>
      </c>
      <c r="I186" s="82">
        <f t="shared" si="74"/>
        <v>0</v>
      </c>
      <c r="J186" s="82">
        <f t="shared" si="74"/>
        <v>0</v>
      </c>
      <c r="K186" s="82">
        <f t="shared" si="74"/>
        <v>0</v>
      </c>
      <c r="L186" s="82">
        <f t="shared" si="74"/>
        <v>0</v>
      </c>
      <c r="M186" s="82">
        <f t="shared" si="74"/>
        <v>0</v>
      </c>
    </row>
    <row r="187" spans="1:13" x14ac:dyDescent="0.2">
      <c r="A187" s="30"/>
      <c r="B187" s="30"/>
      <c r="C187" s="30">
        <v>343</v>
      </c>
      <c r="D187" s="30"/>
      <c r="E187" s="39"/>
      <c r="F187" s="32" t="s">
        <v>173</v>
      </c>
      <c r="G187" s="74">
        <f t="shared" ref="G187" si="75">G188+G191+G194+G196</f>
        <v>16575</v>
      </c>
      <c r="H187" s="74">
        <f t="shared" ref="H187:M187" si="76">H188+H191+H194+H196</f>
        <v>0</v>
      </c>
      <c r="I187" s="74">
        <f t="shared" si="76"/>
        <v>0</v>
      </c>
      <c r="J187" s="74">
        <f t="shared" si="76"/>
        <v>0</v>
      </c>
      <c r="K187" s="74">
        <f t="shared" si="76"/>
        <v>0</v>
      </c>
      <c r="L187" s="74">
        <f t="shared" si="76"/>
        <v>0</v>
      </c>
      <c r="M187" s="74">
        <f t="shared" si="76"/>
        <v>0</v>
      </c>
    </row>
    <row r="188" spans="1:13" x14ac:dyDescent="0.2">
      <c r="A188" s="19"/>
      <c r="B188" s="19"/>
      <c r="C188" s="20"/>
      <c r="D188" s="19">
        <v>3431</v>
      </c>
      <c r="E188" s="62"/>
      <c r="F188" s="22" t="s">
        <v>174</v>
      </c>
      <c r="G188" s="58">
        <f t="shared" ref="G188" si="77">SUM(G189:G190)</f>
        <v>7300</v>
      </c>
      <c r="H188" s="58">
        <f t="shared" ref="H188:M188" si="78">SUM(H189:H190)</f>
        <v>0</v>
      </c>
      <c r="I188" s="58">
        <f t="shared" si="78"/>
        <v>0</v>
      </c>
      <c r="J188" s="58">
        <f t="shared" si="78"/>
        <v>0</v>
      </c>
      <c r="K188" s="58">
        <f t="shared" si="78"/>
        <v>0</v>
      </c>
      <c r="L188" s="58">
        <f t="shared" si="78"/>
        <v>0</v>
      </c>
      <c r="M188" s="58">
        <f t="shared" si="78"/>
        <v>0</v>
      </c>
    </row>
    <row r="189" spans="1:13" x14ac:dyDescent="0.2">
      <c r="A189" s="51"/>
      <c r="B189" s="51"/>
      <c r="C189" s="52"/>
      <c r="D189" s="51"/>
      <c r="E189" s="62">
        <v>34311</v>
      </c>
      <c r="F189" s="40" t="s">
        <v>175</v>
      </c>
      <c r="G189" s="137">
        <v>7300</v>
      </c>
      <c r="H189" s="137"/>
      <c r="I189" s="137"/>
      <c r="J189" s="137"/>
      <c r="K189" s="137"/>
      <c r="L189" s="137"/>
      <c r="M189" s="137"/>
    </row>
    <row r="190" spans="1:13" x14ac:dyDescent="0.2">
      <c r="A190" s="51"/>
      <c r="B190" s="51"/>
      <c r="C190" s="52"/>
      <c r="D190" s="51"/>
      <c r="E190" s="62">
        <v>34312</v>
      </c>
      <c r="F190" s="40" t="s">
        <v>176</v>
      </c>
      <c r="G190" s="137"/>
      <c r="H190" s="137"/>
      <c r="I190" s="137"/>
      <c r="J190" s="137"/>
      <c r="K190" s="137"/>
      <c r="L190" s="137"/>
      <c r="M190" s="137"/>
    </row>
    <row r="191" spans="1:13" x14ac:dyDescent="0.2">
      <c r="A191" s="19"/>
      <c r="B191" s="19"/>
      <c r="C191" s="20"/>
      <c r="D191" s="19">
        <v>3432</v>
      </c>
      <c r="E191" s="62"/>
      <c r="F191" s="22" t="s">
        <v>177</v>
      </c>
      <c r="G191" s="58">
        <f t="shared" ref="G191" si="79">G192+G193</f>
        <v>0</v>
      </c>
      <c r="H191" s="58">
        <f t="shared" ref="H191:M191" si="80">H192+H193</f>
        <v>0</v>
      </c>
      <c r="I191" s="58">
        <f t="shared" si="80"/>
        <v>0</v>
      </c>
      <c r="J191" s="58">
        <f t="shared" si="80"/>
        <v>0</v>
      </c>
      <c r="K191" s="58">
        <f t="shared" si="80"/>
        <v>0</v>
      </c>
      <c r="L191" s="58">
        <f t="shared" si="80"/>
        <v>0</v>
      </c>
      <c r="M191" s="58">
        <f t="shared" si="80"/>
        <v>0</v>
      </c>
    </row>
    <row r="192" spans="1:13" x14ac:dyDescent="0.2">
      <c r="A192" s="51"/>
      <c r="B192" s="51"/>
      <c r="C192" s="52"/>
      <c r="D192" s="51"/>
      <c r="E192" s="62">
        <v>32321</v>
      </c>
      <c r="F192" s="40" t="s">
        <v>178</v>
      </c>
      <c r="G192" s="137"/>
      <c r="H192" s="137"/>
      <c r="I192" s="137"/>
      <c r="J192" s="137"/>
      <c r="K192" s="137"/>
      <c r="L192" s="137"/>
      <c r="M192" s="137"/>
    </row>
    <row r="193" spans="1:13" x14ac:dyDescent="0.2">
      <c r="A193" s="51"/>
      <c r="B193" s="51"/>
      <c r="C193" s="52"/>
      <c r="D193" s="51"/>
      <c r="E193" s="62">
        <v>34324</v>
      </c>
      <c r="F193" s="40" t="s">
        <v>179</v>
      </c>
      <c r="G193" s="137"/>
      <c r="H193" s="137"/>
      <c r="I193" s="137"/>
      <c r="J193" s="137"/>
      <c r="K193" s="137"/>
      <c r="L193" s="137"/>
      <c r="M193" s="137"/>
    </row>
    <row r="194" spans="1:13" x14ac:dyDescent="0.2">
      <c r="A194" s="19"/>
      <c r="B194" s="19"/>
      <c r="C194" s="20"/>
      <c r="D194" s="19">
        <v>3433</v>
      </c>
      <c r="E194" s="62"/>
      <c r="F194" s="22" t="s">
        <v>180</v>
      </c>
      <c r="G194" s="67">
        <f t="shared" ref="G194:M194" si="81">SUM(G195:G195)</f>
        <v>3750</v>
      </c>
      <c r="H194" s="67">
        <f t="shared" si="81"/>
        <v>0</v>
      </c>
      <c r="I194" s="67">
        <f t="shared" si="81"/>
        <v>0</v>
      </c>
      <c r="J194" s="67">
        <f t="shared" si="81"/>
        <v>0</v>
      </c>
      <c r="K194" s="67">
        <f t="shared" si="81"/>
        <v>0</v>
      </c>
      <c r="L194" s="67">
        <f t="shared" si="81"/>
        <v>0</v>
      </c>
      <c r="M194" s="67">
        <f t="shared" si="81"/>
        <v>0</v>
      </c>
    </row>
    <row r="195" spans="1:13" s="70" customFormat="1" x14ac:dyDescent="0.2">
      <c r="A195" s="51"/>
      <c r="B195" s="51"/>
      <c r="C195" s="52"/>
      <c r="D195" s="51"/>
      <c r="E195" s="62">
        <v>34333</v>
      </c>
      <c r="F195" s="40" t="s">
        <v>181</v>
      </c>
      <c r="G195" s="137">
        <v>3750</v>
      </c>
      <c r="H195" s="137"/>
      <c r="I195" s="137"/>
      <c r="J195" s="137"/>
      <c r="K195" s="137"/>
      <c r="L195" s="137"/>
      <c r="M195" s="137"/>
    </row>
    <row r="196" spans="1:13" s="80" customFormat="1" x14ac:dyDescent="0.2">
      <c r="A196" s="19"/>
      <c r="B196" s="19"/>
      <c r="C196" s="20"/>
      <c r="D196" s="19">
        <v>3434</v>
      </c>
      <c r="E196" s="62"/>
      <c r="F196" s="22" t="s">
        <v>182</v>
      </c>
      <c r="G196" s="58">
        <f t="shared" ref="G196:M196" si="82">G197</f>
        <v>5525</v>
      </c>
      <c r="H196" s="58">
        <f t="shared" si="82"/>
        <v>0</v>
      </c>
      <c r="I196" s="58">
        <f t="shared" si="82"/>
        <v>0</v>
      </c>
      <c r="J196" s="58">
        <f t="shared" si="82"/>
        <v>0</v>
      </c>
      <c r="K196" s="58">
        <f t="shared" si="82"/>
        <v>0</v>
      </c>
      <c r="L196" s="58">
        <f t="shared" si="82"/>
        <v>0</v>
      </c>
      <c r="M196" s="58">
        <f t="shared" si="82"/>
        <v>0</v>
      </c>
    </row>
    <row r="197" spans="1:13" s="25" customFormat="1" x14ac:dyDescent="0.2">
      <c r="A197" s="51"/>
      <c r="B197" s="51"/>
      <c r="C197" s="52"/>
      <c r="D197" s="51"/>
      <c r="E197" s="62">
        <v>34349</v>
      </c>
      <c r="F197" s="40" t="s">
        <v>182</v>
      </c>
      <c r="G197" s="138">
        <v>5525</v>
      </c>
      <c r="H197" s="138"/>
      <c r="I197" s="138"/>
      <c r="J197" s="138"/>
      <c r="K197" s="138"/>
      <c r="L197" s="138"/>
      <c r="M197" s="138"/>
    </row>
    <row r="198" spans="1:13" x14ac:dyDescent="0.2">
      <c r="A198" s="63">
        <v>4</v>
      </c>
      <c r="B198" s="63"/>
      <c r="C198" s="20"/>
      <c r="D198" s="63"/>
      <c r="E198" s="84"/>
      <c r="F198" s="65" t="s">
        <v>183</v>
      </c>
      <c r="G198" s="66"/>
      <c r="H198" s="66"/>
      <c r="I198" s="66"/>
      <c r="J198" s="68">
        <f t="shared" ref="J198" si="83">J199+J251</f>
        <v>0</v>
      </c>
      <c r="K198" s="85"/>
    </row>
    <row r="199" spans="1:13" x14ac:dyDescent="0.2">
      <c r="A199" s="81"/>
      <c r="B199" s="81">
        <v>42</v>
      </c>
      <c r="C199" s="20"/>
      <c r="D199" s="81"/>
      <c r="E199" s="62"/>
      <c r="F199" s="28" t="s">
        <v>184</v>
      </c>
      <c r="G199" s="83">
        <f t="shared" ref="G199:M199" si="84">G200+G206+G237+G241+G244</f>
        <v>24000</v>
      </c>
      <c r="H199" s="83">
        <f t="shared" si="84"/>
        <v>0</v>
      </c>
      <c r="I199" s="83">
        <f t="shared" si="84"/>
        <v>0</v>
      </c>
      <c r="J199" s="83">
        <f t="shared" si="84"/>
        <v>0</v>
      </c>
      <c r="K199" s="83">
        <f t="shared" si="84"/>
        <v>0</v>
      </c>
      <c r="L199" s="83">
        <f t="shared" si="84"/>
        <v>0</v>
      </c>
      <c r="M199" s="83">
        <f t="shared" si="84"/>
        <v>0</v>
      </c>
    </row>
    <row r="200" spans="1:13" x14ac:dyDescent="0.2">
      <c r="A200" s="30"/>
      <c r="B200" s="30"/>
      <c r="C200" s="30">
        <v>421</v>
      </c>
      <c r="D200" s="30"/>
      <c r="E200" s="39"/>
      <c r="F200" s="32" t="s">
        <v>185</v>
      </c>
      <c r="G200" s="44">
        <f t="shared" ref="G200:M200" si="85">G201</f>
        <v>0</v>
      </c>
      <c r="H200" s="44">
        <f t="shared" si="85"/>
        <v>0</v>
      </c>
      <c r="I200" s="44">
        <f t="shared" si="85"/>
        <v>0</v>
      </c>
      <c r="J200" s="44">
        <f t="shared" si="85"/>
        <v>0</v>
      </c>
      <c r="K200" s="44">
        <f t="shared" si="85"/>
        <v>0</v>
      </c>
      <c r="L200" s="44">
        <f t="shared" si="85"/>
        <v>0</v>
      </c>
      <c r="M200" s="44">
        <f t="shared" si="85"/>
        <v>0</v>
      </c>
    </row>
    <row r="201" spans="1:13" x14ac:dyDescent="0.2">
      <c r="A201" s="34"/>
      <c r="B201" s="34"/>
      <c r="C201" s="34"/>
      <c r="D201" s="34">
        <v>4212</v>
      </c>
      <c r="E201" s="39"/>
      <c r="F201" s="65" t="s">
        <v>186</v>
      </c>
      <c r="G201" s="37">
        <f t="shared" ref="G201:M201" si="86">SUM(G202:G205)</f>
        <v>0</v>
      </c>
      <c r="H201" s="37">
        <f t="shared" si="86"/>
        <v>0</v>
      </c>
      <c r="I201" s="37">
        <f t="shared" si="86"/>
        <v>0</v>
      </c>
      <c r="J201" s="37">
        <f t="shared" si="86"/>
        <v>0</v>
      </c>
      <c r="K201" s="37">
        <f t="shared" si="86"/>
        <v>0</v>
      </c>
      <c r="L201" s="37">
        <f t="shared" si="86"/>
        <v>0</v>
      </c>
      <c r="M201" s="37">
        <f t="shared" si="86"/>
        <v>0</v>
      </c>
    </row>
    <row r="202" spans="1:13" x14ac:dyDescent="0.2">
      <c r="A202" s="34"/>
      <c r="B202" s="34"/>
      <c r="C202" s="34"/>
      <c r="D202" s="34"/>
      <c r="E202" s="39">
        <v>42121</v>
      </c>
      <c r="F202" s="40" t="s">
        <v>187</v>
      </c>
      <c r="G202" s="41"/>
      <c r="H202" s="41"/>
      <c r="I202" s="41"/>
      <c r="J202" s="41"/>
      <c r="K202" s="41"/>
      <c r="L202" s="41"/>
      <c r="M202" s="41"/>
    </row>
    <row r="203" spans="1:13" ht="24" x14ac:dyDescent="0.2">
      <c r="A203" s="34"/>
      <c r="B203" s="34"/>
      <c r="C203" s="34"/>
      <c r="D203" s="34"/>
      <c r="E203" s="39">
        <v>42123</v>
      </c>
      <c r="F203" s="40" t="s">
        <v>188</v>
      </c>
      <c r="G203" s="41"/>
      <c r="H203" s="41"/>
      <c r="I203" s="41"/>
      <c r="J203" s="41"/>
      <c r="K203" s="41"/>
      <c r="L203" s="41"/>
      <c r="M203" s="41"/>
    </row>
    <row r="204" spans="1:13" x14ac:dyDescent="0.2">
      <c r="A204" s="34"/>
      <c r="B204" s="34"/>
      <c r="C204" s="34"/>
      <c r="D204" s="34"/>
      <c r="E204" s="39">
        <v>42126</v>
      </c>
      <c r="F204" s="40" t="s">
        <v>189</v>
      </c>
      <c r="G204" s="41"/>
      <c r="H204" s="41"/>
      <c r="I204" s="41"/>
      <c r="J204" s="41"/>
      <c r="K204" s="41"/>
      <c r="L204" s="41"/>
      <c r="M204" s="41"/>
    </row>
    <row r="205" spans="1:13" x14ac:dyDescent="0.2">
      <c r="A205" s="34"/>
      <c r="B205" s="34"/>
      <c r="C205" s="34"/>
      <c r="D205" s="34"/>
      <c r="E205" s="39">
        <v>42129</v>
      </c>
      <c r="F205" s="40" t="s">
        <v>190</v>
      </c>
      <c r="G205" s="41"/>
      <c r="H205" s="41"/>
      <c r="I205" s="41"/>
      <c r="J205" s="41"/>
      <c r="K205" s="41"/>
      <c r="L205" s="41"/>
      <c r="M205" s="41"/>
    </row>
    <row r="206" spans="1:13" x14ac:dyDescent="0.2">
      <c r="A206" s="30"/>
      <c r="B206" s="30"/>
      <c r="C206" s="30">
        <v>422</v>
      </c>
      <c r="D206" s="30"/>
      <c r="E206" s="39"/>
      <c r="F206" s="32" t="s">
        <v>191</v>
      </c>
      <c r="G206" s="44">
        <f t="shared" ref="G206:M206" si="87">G207+G211+G216+G222+G230+G233+G225</f>
        <v>20000</v>
      </c>
      <c r="H206" s="44">
        <f t="shared" si="87"/>
        <v>0</v>
      </c>
      <c r="I206" s="44">
        <f t="shared" si="87"/>
        <v>0</v>
      </c>
      <c r="J206" s="44">
        <f t="shared" si="87"/>
        <v>0</v>
      </c>
      <c r="K206" s="44">
        <f t="shared" si="87"/>
        <v>0</v>
      </c>
      <c r="L206" s="44">
        <f t="shared" si="87"/>
        <v>0</v>
      </c>
      <c r="M206" s="44">
        <f t="shared" si="87"/>
        <v>0</v>
      </c>
    </row>
    <row r="207" spans="1:13" x14ac:dyDescent="0.2">
      <c r="A207" s="19"/>
      <c r="B207" s="19"/>
      <c r="C207" s="20"/>
      <c r="D207" s="19">
        <v>4221</v>
      </c>
      <c r="E207" s="62"/>
      <c r="F207" s="22" t="s">
        <v>192</v>
      </c>
      <c r="G207" s="24">
        <f t="shared" ref="G207:M207" si="88">SUM(G208:G210)</f>
        <v>20000</v>
      </c>
      <c r="H207" s="24">
        <f t="shared" si="88"/>
        <v>0</v>
      </c>
      <c r="I207" s="24">
        <f t="shared" si="88"/>
        <v>0</v>
      </c>
      <c r="J207" s="24">
        <f t="shared" si="88"/>
        <v>0</v>
      </c>
      <c r="K207" s="24">
        <f t="shared" si="88"/>
        <v>0</v>
      </c>
      <c r="L207" s="24">
        <f t="shared" si="88"/>
        <v>0</v>
      </c>
      <c r="M207" s="24">
        <f t="shared" si="88"/>
        <v>0</v>
      </c>
    </row>
    <row r="208" spans="1:13" ht="13.5" customHeight="1" x14ac:dyDescent="0.2">
      <c r="A208" s="51"/>
      <c r="B208" s="51"/>
      <c r="C208" s="52"/>
      <c r="D208" s="51"/>
      <c r="E208" s="62">
        <v>42211</v>
      </c>
      <c r="F208" s="40" t="s">
        <v>193</v>
      </c>
      <c r="G208" s="71">
        <v>20000</v>
      </c>
      <c r="H208" s="71"/>
      <c r="I208" s="71"/>
      <c r="J208" s="71"/>
      <c r="K208" s="71"/>
      <c r="L208" s="71"/>
      <c r="M208" s="71"/>
    </row>
    <row r="209" spans="1:13" s="86" customFormat="1" x14ac:dyDescent="0.2">
      <c r="A209" s="51"/>
      <c r="B209" s="51"/>
      <c r="C209" s="52"/>
      <c r="D209" s="51"/>
      <c r="E209" s="62">
        <v>42212</v>
      </c>
      <c r="F209" s="40" t="s">
        <v>194</v>
      </c>
      <c r="G209" s="71"/>
      <c r="H209" s="71"/>
      <c r="I209" s="71"/>
      <c r="J209" s="71"/>
      <c r="K209" s="71"/>
      <c r="L209" s="71"/>
      <c r="M209" s="71"/>
    </row>
    <row r="210" spans="1:13" s="86" customFormat="1" x14ac:dyDescent="0.2">
      <c r="A210" s="51"/>
      <c r="B210" s="51"/>
      <c r="C210" s="52"/>
      <c r="D210" s="51"/>
      <c r="E210" s="62">
        <v>42219</v>
      </c>
      <c r="F210" s="40" t="s">
        <v>195</v>
      </c>
      <c r="G210" s="71"/>
      <c r="H210" s="71"/>
      <c r="I210" s="71"/>
      <c r="J210" s="71"/>
      <c r="K210" s="71"/>
      <c r="L210" s="71"/>
      <c r="M210" s="71"/>
    </row>
    <row r="211" spans="1:13" s="86" customFormat="1" x14ac:dyDescent="0.2">
      <c r="A211" s="87"/>
      <c r="B211" s="87"/>
      <c r="C211" s="88"/>
      <c r="D211" s="89">
        <v>4222</v>
      </c>
      <c r="E211" s="62"/>
      <c r="F211" s="90" t="s">
        <v>196</v>
      </c>
      <c r="G211" s="24">
        <f t="shared" ref="G211:M211" si="89">SUM(G212:G215)</f>
        <v>0</v>
      </c>
      <c r="H211" s="24">
        <f t="shared" si="89"/>
        <v>0</v>
      </c>
      <c r="I211" s="24">
        <f t="shared" si="89"/>
        <v>0</v>
      </c>
      <c r="J211" s="24">
        <f t="shared" si="89"/>
        <v>0</v>
      </c>
      <c r="K211" s="24">
        <f t="shared" si="89"/>
        <v>0</v>
      </c>
      <c r="L211" s="24">
        <f t="shared" si="89"/>
        <v>0</v>
      </c>
      <c r="M211" s="24">
        <f t="shared" si="89"/>
        <v>0</v>
      </c>
    </row>
    <row r="212" spans="1:13" s="86" customFormat="1" x14ac:dyDescent="0.2">
      <c r="A212" s="91"/>
      <c r="B212" s="91"/>
      <c r="C212" s="92"/>
      <c r="D212" s="93"/>
      <c r="E212" s="62">
        <v>42221</v>
      </c>
      <c r="F212" s="69" t="s">
        <v>197</v>
      </c>
      <c r="G212" s="54"/>
      <c r="H212" s="54"/>
      <c r="I212" s="54"/>
      <c r="J212" s="54"/>
      <c r="K212" s="54"/>
      <c r="L212" s="54"/>
      <c r="M212" s="54"/>
    </row>
    <row r="213" spans="1:13" s="80" customFormat="1" x14ac:dyDescent="0.2">
      <c r="A213" s="91"/>
      <c r="B213" s="91"/>
      <c r="C213" s="92"/>
      <c r="D213" s="93"/>
      <c r="E213" s="62">
        <v>42222</v>
      </c>
      <c r="F213" s="69" t="s">
        <v>198</v>
      </c>
      <c r="G213" s="54"/>
      <c r="H213" s="54"/>
      <c r="I213" s="54"/>
      <c r="J213" s="54"/>
      <c r="K213" s="54"/>
      <c r="L213" s="54"/>
      <c r="M213" s="54"/>
    </row>
    <row r="214" spans="1:13" s="94" customFormat="1" ht="24" x14ac:dyDescent="0.2">
      <c r="A214" s="91"/>
      <c r="B214" s="91"/>
      <c r="C214" s="92"/>
      <c r="D214" s="93"/>
      <c r="E214" s="62">
        <v>42223</v>
      </c>
      <c r="F214" s="69" t="s">
        <v>199</v>
      </c>
      <c r="G214" s="54"/>
      <c r="H214" s="54"/>
      <c r="I214" s="54"/>
      <c r="J214" s="54"/>
      <c r="K214" s="54"/>
      <c r="L214" s="54"/>
      <c r="M214" s="54"/>
    </row>
    <row r="215" spans="1:13" s="96" customFormat="1" ht="23.25" customHeight="1" x14ac:dyDescent="0.2">
      <c r="A215" s="91"/>
      <c r="B215" s="91"/>
      <c r="C215" s="92"/>
      <c r="D215" s="93"/>
      <c r="E215" s="62">
        <v>42229</v>
      </c>
      <c r="F215" s="69" t="s">
        <v>200</v>
      </c>
      <c r="G215" s="95"/>
      <c r="H215" s="95"/>
      <c r="I215" s="95"/>
      <c r="J215" s="95"/>
      <c r="K215" s="95"/>
      <c r="L215" s="95"/>
      <c r="M215" s="95"/>
    </row>
    <row r="216" spans="1:13" x14ac:dyDescent="0.2">
      <c r="A216" s="87"/>
      <c r="B216" s="87"/>
      <c r="C216" s="88"/>
      <c r="D216" s="89">
        <v>4223</v>
      </c>
      <c r="E216" s="62"/>
      <c r="F216" s="90" t="s">
        <v>201</v>
      </c>
      <c r="G216" s="24">
        <f t="shared" ref="G216:M216" si="90">SUM(G217:G221)</f>
        <v>0</v>
      </c>
      <c r="H216" s="24">
        <f t="shared" si="90"/>
        <v>0</v>
      </c>
      <c r="I216" s="24">
        <f t="shared" si="90"/>
        <v>0</v>
      </c>
      <c r="J216" s="24">
        <f t="shared" si="90"/>
        <v>0</v>
      </c>
      <c r="K216" s="24">
        <f t="shared" si="90"/>
        <v>0</v>
      </c>
      <c r="L216" s="24">
        <f t="shared" si="90"/>
        <v>0</v>
      </c>
      <c r="M216" s="24">
        <f t="shared" si="90"/>
        <v>0</v>
      </c>
    </row>
    <row r="217" spans="1:13" x14ac:dyDescent="0.2">
      <c r="A217" s="91"/>
      <c r="B217" s="91"/>
      <c r="C217" s="92"/>
      <c r="D217" s="93"/>
      <c r="E217" s="62">
        <v>42231</v>
      </c>
      <c r="F217" s="69" t="s">
        <v>202</v>
      </c>
      <c r="G217" s="95"/>
      <c r="H217" s="95"/>
      <c r="I217" s="95"/>
      <c r="J217" s="95"/>
      <c r="K217" s="95"/>
      <c r="L217" s="95"/>
      <c r="M217" s="95"/>
    </row>
    <row r="218" spans="1:13" x14ac:dyDescent="0.2">
      <c r="A218" s="91"/>
      <c r="B218" s="91"/>
      <c r="C218" s="92"/>
      <c r="D218" s="93"/>
      <c r="E218" s="62">
        <v>42232</v>
      </c>
      <c r="F218" s="69" t="s">
        <v>203</v>
      </c>
      <c r="G218" s="95"/>
      <c r="H218" s="95"/>
      <c r="I218" s="95"/>
      <c r="J218" s="95"/>
      <c r="K218" s="95"/>
      <c r="L218" s="95"/>
      <c r="M218" s="95"/>
    </row>
    <row r="219" spans="1:13" x14ac:dyDescent="0.2">
      <c r="A219" s="91"/>
      <c r="B219" s="91"/>
      <c r="C219" s="92"/>
      <c r="D219" s="93"/>
      <c r="E219" s="62">
        <v>42233</v>
      </c>
      <c r="F219" s="69" t="s">
        <v>204</v>
      </c>
      <c r="G219" s="95"/>
      <c r="H219" s="95"/>
      <c r="I219" s="95"/>
      <c r="J219" s="95"/>
      <c r="K219" s="95"/>
      <c r="L219" s="95"/>
      <c r="M219" s="95"/>
    </row>
    <row r="220" spans="1:13" x14ac:dyDescent="0.2">
      <c r="A220" s="91"/>
      <c r="B220" s="91"/>
      <c r="C220" s="92"/>
      <c r="D220" s="93"/>
      <c r="E220" s="62">
        <v>42234</v>
      </c>
      <c r="F220" s="69" t="s">
        <v>205</v>
      </c>
      <c r="G220" s="95"/>
      <c r="H220" s="95"/>
      <c r="I220" s="95"/>
      <c r="J220" s="95"/>
      <c r="K220" s="95"/>
      <c r="L220" s="95"/>
      <c r="M220" s="95"/>
    </row>
    <row r="221" spans="1:13" x14ac:dyDescent="0.2">
      <c r="A221" s="91"/>
      <c r="B221" s="91"/>
      <c r="C221" s="92"/>
      <c r="D221" s="93"/>
      <c r="E221" s="62">
        <v>42239</v>
      </c>
      <c r="F221" s="69" t="s">
        <v>206</v>
      </c>
      <c r="G221" s="95"/>
      <c r="H221" s="95"/>
      <c r="I221" s="95"/>
      <c r="J221" s="95"/>
      <c r="K221" s="95"/>
      <c r="L221" s="95"/>
      <c r="M221" s="95"/>
    </row>
    <row r="222" spans="1:13" x14ac:dyDescent="0.2">
      <c r="A222" s="87"/>
      <c r="B222" s="87"/>
      <c r="C222" s="88"/>
      <c r="D222" s="89">
        <v>4224</v>
      </c>
      <c r="E222" s="62"/>
      <c r="F222" s="90" t="s">
        <v>207</v>
      </c>
      <c r="G222" s="24">
        <f t="shared" ref="G222:M222" si="91">SUM(G223:G224)</f>
        <v>0</v>
      </c>
      <c r="H222" s="24">
        <f t="shared" si="91"/>
        <v>0</v>
      </c>
      <c r="I222" s="24">
        <f t="shared" si="91"/>
        <v>0</v>
      </c>
      <c r="J222" s="24">
        <f t="shared" si="91"/>
        <v>0</v>
      </c>
      <c r="K222" s="24">
        <f t="shared" si="91"/>
        <v>0</v>
      </c>
      <c r="L222" s="24">
        <f t="shared" si="91"/>
        <v>0</v>
      </c>
      <c r="M222" s="24">
        <f t="shared" si="91"/>
        <v>0</v>
      </c>
    </row>
    <row r="223" spans="1:13" x14ac:dyDescent="0.2">
      <c r="A223" s="91"/>
      <c r="B223" s="91"/>
      <c r="C223" s="92"/>
      <c r="D223" s="93"/>
      <c r="E223" s="62">
        <v>42241</v>
      </c>
      <c r="F223" s="69" t="s">
        <v>208</v>
      </c>
      <c r="G223" s="95"/>
      <c r="H223" s="95"/>
      <c r="I223" s="95"/>
      <c r="J223" s="95"/>
      <c r="K223" s="95"/>
      <c r="L223" s="95"/>
      <c r="M223" s="95"/>
    </row>
    <row r="224" spans="1:13" x14ac:dyDescent="0.2">
      <c r="A224" s="91"/>
      <c r="B224" s="91"/>
      <c r="C224" s="92"/>
      <c r="D224" s="93"/>
      <c r="E224" s="62">
        <v>42242</v>
      </c>
      <c r="F224" s="69" t="s">
        <v>209</v>
      </c>
      <c r="G224" s="95"/>
      <c r="H224" s="95"/>
      <c r="I224" s="95"/>
      <c r="J224" s="95"/>
      <c r="K224" s="95"/>
      <c r="L224" s="95"/>
      <c r="M224" s="95"/>
    </row>
    <row r="225" spans="1:13" x14ac:dyDescent="0.2">
      <c r="A225" s="87"/>
      <c r="B225" s="87"/>
      <c r="C225" s="88"/>
      <c r="D225" s="89">
        <v>4225</v>
      </c>
      <c r="E225" s="62"/>
      <c r="F225" s="90" t="s">
        <v>210</v>
      </c>
      <c r="G225" s="24">
        <f t="shared" ref="G225:M225" si="92">SUM(G226:G229)</f>
        <v>0</v>
      </c>
      <c r="H225" s="24">
        <f t="shared" si="92"/>
        <v>0</v>
      </c>
      <c r="I225" s="24">
        <f t="shared" si="92"/>
        <v>0</v>
      </c>
      <c r="J225" s="24">
        <f t="shared" si="92"/>
        <v>0</v>
      </c>
      <c r="K225" s="24">
        <f t="shared" si="92"/>
        <v>0</v>
      </c>
      <c r="L225" s="24">
        <f t="shared" si="92"/>
        <v>0</v>
      </c>
      <c r="M225" s="24">
        <f t="shared" si="92"/>
        <v>0</v>
      </c>
    </row>
    <row r="226" spans="1:13" x14ac:dyDescent="0.2">
      <c r="A226" s="91"/>
      <c r="B226" s="91"/>
      <c r="C226" s="92"/>
      <c r="D226" s="93"/>
      <c r="E226" s="62">
        <v>42251</v>
      </c>
      <c r="F226" s="69" t="s">
        <v>211</v>
      </c>
      <c r="G226" s="95"/>
      <c r="H226" s="95"/>
      <c r="I226" s="95"/>
      <c r="J226" s="95"/>
      <c r="K226" s="95"/>
      <c r="L226" s="95"/>
      <c r="M226" s="95"/>
    </row>
    <row r="227" spans="1:13" x14ac:dyDescent="0.2">
      <c r="A227" s="91"/>
      <c r="B227" s="91"/>
      <c r="C227" s="92"/>
      <c r="D227" s="93"/>
      <c r="E227" s="62">
        <v>42252</v>
      </c>
      <c r="F227" s="69" t="s">
        <v>212</v>
      </c>
      <c r="G227" s="95"/>
      <c r="H227" s="95"/>
      <c r="I227" s="95"/>
      <c r="J227" s="95"/>
      <c r="K227" s="95"/>
      <c r="L227" s="95"/>
      <c r="M227" s="95"/>
    </row>
    <row r="228" spans="1:13" x14ac:dyDescent="0.2">
      <c r="A228" s="91"/>
      <c r="B228" s="91"/>
      <c r="C228" s="92"/>
      <c r="D228" s="93"/>
      <c r="E228" s="62">
        <v>42253</v>
      </c>
      <c r="F228" s="69" t="s">
        <v>213</v>
      </c>
      <c r="G228" s="95"/>
      <c r="H228" s="95"/>
      <c r="I228" s="95"/>
      <c r="J228" s="95"/>
      <c r="K228" s="95"/>
      <c r="L228" s="95"/>
      <c r="M228" s="95"/>
    </row>
    <row r="229" spans="1:13" x14ac:dyDescent="0.2">
      <c r="A229" s="91"/>
      <c r="B229" s="91"/>
      <c r="C229" s="92"/>
      <c r="D229" s="93"/>
      <c r="E229" s="62">
        <v>42259</v>
      </c>
      <c r="F229" s="69" t="s">
        <v>214</v>
      </c>
      <c r="G229" s="95"/>
      <c r="H229" s="95"/>
      <c r="I229" s="95"/>
      <c r="J229" s="95"/>
      <c r="K229" s="95"/>
      <c r="L229" s="95"/>
      <c r="M229" s="95"/>
    </row>
    <row r="230" spans="1:13" x14ac:dyDescent="0.2">
      <c r="A230" s="91"/>
      <c r="B230" s="91"/>
      <c r="C230" s="92"/>
      <c r="D230" s="89">
        <v>4226</v>
      </c>
      <c r="E230" s="62"/>
      <c r="F230" s="97" t="s">
        <v>215</v>
      </c>
      <c r="G230" s="68">
        <f t="shared" ref="G230:M230" si="93">SUM(G231:G232)</f>
        <v>0</v>
      </c>
      <c r="H230" s="68">
        <f t="shared" si="93"/>
        <v>0</v>
      </c>
      <c r="I230" s="68">
        <f t="shared" si="93"/>
        <v>0</v>
      </c>
      <c r="J230" s="68">
        <f t="shared" si="93"/>
        <v>0</v>
      </c>
      <c r="K230" s="68">
        <f t="shared" si="93"/>
        <v>0</v>
      </c>
      <c r="L230" s="68">
        <f t="shared" si="93"/>
        <v>0</v>
      </c>
      <c r="M230" s="68">
        <f t="shared" si="93"/>
        <v>0</v>
      </c>
    </row>
    <row r="231" spans="1:13" x14ac:dyDescent="0.2">
      <c r="A231" s="91"/>
      <c r="B231" s="91"/>
      <c r="C231" s="92"/>
      <c r="D231" s="93"/>
      <c r="E231" s="62">
        <v>42261</v>
      </c>
      <c r="F231" s="69" t="s">
        <v>216</v>
      </c>
      <c r="G231" s="95"/>
      <c r="H231" s="95"/>
      <c r="I231" s="95"/>
      <c r="J231" s="95"/>
      <c r="K231" s="95"/>
      <c r="L231" s="95"/>
      <c r="M231" s="95"/>
    </row>
    <row r="232" spans="1:13" x14ac:dyDescent="0.2">
      <c r="A232" s="91"/>
      <c r="B232" s="91"/>
      <c r="C232" s="92"/>
      <c r="D232" s="93"/>
      <c r="E232" s="62">
        <v>42262</v>
      </c>
      <c r="F232" s="69" t="s">
        <v>217</v>
      </c>
      <c r="G232" s="95"/>
      <c r="H232" s="95"/>
      <c r="I232" s="95"/>
      <c r="J232" s="95"/>
      <c r="K232" s="95"/>
      <c r="L232" s="95"/>
      <c r="M232" s="95"/>
    </row>
    <row r="233" spans="1:13" x14ac:dyDescent="0.2">
      <c r="A233" s="91"/>
      <c r="B233" s="91"/>
      <c r="C233" s="92"/>
      <c r="D233" s="89">
        <v>4227</v>
      </c>
      <c r="E233" s="62"/>
      <c r="F233" s="90" t="s">
        <v>218</v>
      </c>
      <c r="G233" s="68">
        <f t="shared" ref="G233:M233" si="94">SUM(G234:G236)</f>
        <v>0</v>
      </c>
      <c r="H233" s="68">
        <f t="shared" si="94"/>
        <v>0</v>
      </c>
      <c r="I233" s="68">
        <f t="shared" si="94"/>
        <v>0</v>
      </c>
      <c r="J233" s="68">
        <f t="shared" si="94"/>
        <v>0</v>
      </c>
      <c r="K233" s="68">
        <f t="shared" si="94"/>
        <v>0</v>
      </c>
      <c r="L233" s="68">
        <f t="shared" si="94"/>
        <v>0</v>
      </c>
      <c r="M233" s="68">
        <f t="shared" si="94"/>
        <v>0</v>
      </c>
    </row>
    <row r="234" spans="1:13" x14ac:dyDescent="0.2">
      <c r="A234" s="91"/>
      <c r="B234" s="91"/>
      <c r="C234" s="92"/>
      <c r="D234" s="93"/>
      <c r="E234" s="62">
        <v>42271</v>
      </c>
      <c r="F234" s="69" t="s">
        <v>219</v>
      </c>
      <c r="G234" s="95"/>
      <c r="H234" s="95"/>
      <c r="I234" s="95"/>
      <c r="J234" s="95"/>
      <c r="K234" s="95"/>
      <c r="L234" s="95"/>
      <c r="M234" s="95"/>
    </row>
    <row r="235" spans="1:13" x14ac:dyDescent="0.2">
      <c r="A235" s="91"/>
      <c r="B235" s="91"/>
      <c r="C235" s="92"/>
      <c r="D235" s="93"/>
      <c r="E235" s="62">
        <v>42272</v>
      </c>
      <c r="F235" s="69" t="s">
        <v>220</v>
      </c>
      <c r="G235" s="95"/>
      <c r="H235" s="95"/>
      <c r="I235" s="95"/>
      <c r="J235" s="95"/>
      <c r="K235" s="95"/>
      <c r="L235" s="95"/>
      <c r="M235" s="95"/>
    </row>
    <row r="236" spans="1:13" x14ac:dyDescent="0.2">
      <c r="A236" s="91"/>
      <c r="B236" s="91"/>
      <c r="C236" s="92"/>
      <c r="D236" s="93"/>
      <c r="E236" s="62">
        <v>42273</v>
      </c>
      <c r="F236" s="69" t="s">
        <v>221</v>
      </c>
      <c r="G236" s="95"/>
      <c r="H236" s="95"/>
      <c r="I236" s="95"/>
      <c r="J236" s="95"/>
      <c r="K236" s="95"/>
      <c r="L236" s="95"/>
      <c r="M236" s="95"/>
    </row>
    <row r="237" spans="1:13" x14ac:dyDescent="0.2">
      <c r="A237" s="30"/>
      <c r="B237" s="30"/>
      <c r="C237" s="30">
        <v>423</v>
      </c>
      <c r="D237" s="30"/>
      <c r="E237" s="39"/>
      <c r="F237" s="32" t="s">
        <v>222</v>
      </c>
      <c r="G237" s="44">
        <f t="shared" ref="G237:M237" si="95">G238</f>
        <v>0</v>
      </c>
      <c r="H237" s="44">
        <f t="shared" si="95"/>
        <v>0</v>
      </c>
      <c r="I237" s="44">
        <f t="shared" si="95"/>
        <v>0</v>
      </c>
      <c r="J237" s="44">
        <f t="shared" si="95"/>
        <v>0</v>
      </c>
      <c r="K237" s="44">
        <f t="shared" si="95"/>
        <v>0</v>
      </c>
      <c r="L237" s="44">
        <f t="shared" si="95"/>
        <v>0</v>
      </c>
      <c r="M237" s="44">
        <f t="shared" si="95"/>
        <v>0</v>
      </c>
    </row>
    <row r="238" spans="1:13" x14ac:dyDescent="0.2">
      <c r="A238" s="98"/>
      <c r="B238" s="98"/>
      <c r="C238" s="88"/>
      <c r="D238" s="99">
        <v>4231</v>
      </c>
      <c r="E238" s="62"/>
      <c r="F238" s="100" t="s">
        <v>223</v>
      </c>
      <c r="G238" s="77">
        <f t="shared" ref="G238:M238" si="96">SUM(G239:G240)</f>
        <v>0</v>
      </c>
      <c r="H238" s="77">
        <f t="shared" si="96"/>
        <v>0</v>
      </c>
      <c r="I238" s="77">
        <f t="shared" si="96"/>
        <v>0</v>
      </c>
      <c r="J238" s="77">
        <f t="shared" si="96"/>
        <v>0</v>
      </c>
      <c r="K238" s="77">
        <f t="shared" si="96"/>
        <v>0</v>
      </c>
      <c r="L238" s="77">
        <f t="shared" si="96"/>
        <v>0</v>
      </c>
      <c r="M238" s="77">
        <f t="shared" si="96"/>
        <v>0</v>
      </c>
    </row>
    <row r="239" spans="1:13" x14ac:dyDescent="0.2">
      <c r="A239" s="91"/>
      <c r="B239" s="91"/>
      <c r="C239" s="92"/>
      <c r="D239" s="93"/>
      <c r="E239" s="62">
        <v>42311</v>
      </c>
      <c r="F239" s="69" t="s">
        <v>224</v>
      </c>
      <c r="G239" s="95"/>
      <c r="H239" s="95"/>
      <c r="I239" s="95"/>
      <c r="J239" s="95"/>
      <c r="K239" s="95"/>
      <c r="L239" s="95"/>
      <c r="M239" s="95"/>
    </row>
    <row r="240" spans="1:13" x14ac:dyDescent="0.2">
      <c r="A240" s="91"/>
      <c r="B240" s="91"/>
      <c r="C240" s="92"/>
      <c r="D240" s="93"/>
      <c r="E240" s="62">
        <v>42319</v>
      </c>
      <c r="F240" s="69" t="s">
        <v>225</v>
      </c>
      <c r="G240" s="95"/>
      <c r="H240" s="95"/>
      <c r="I240" s="95"/>
      <c r="J240" s="95"/>
      <c r="K240" s="95"/>
      <c r="L240" s="95"/>
      <c r="M240" s="95"/>
    </row>
    <row r="241" spans="1:13" x14ac:dyDescent="0.2">
      <c r="A241" s="30"/>
      <c r="B241" s="30"/>
      <c r="C241" s="30">
        <v>424</v>
      </c>
      <c r="D241" s="30"/>
      <c r="E241" s="39"/>
      <c r="F241" s="32" t="s">
        <v>226</v>
      </c>
      <c r="G241" s="44">
        <f t="shared" ref="G241:M242" si="97">G242</f>
        <v>0</v>
      </c>
      <c r="H241" s="44">
        <f t="shared" si="97"/>
        <v>0</v>
      </c>
      <c r="I241" s="44">
        <f t="shared" si="97"/>
        <v>0</v>
      </c>
      <c r="J241" s="44">
        <f t="shared" si="97"/>
        <v>0</v>
      </c>
      <c r="K241" s="44">
        <f t="shared" si="97"/>
        <v>0</v>
      </c>
      <c r="L241" s="44">
        <f t="shared" si="97"/>
        <v>0</v>
      </c>
      <c r="M241" s="44">
        <f t="shared" si="97"/>
        <v>0</v>
      </c>
    </row>
    <row r="242" spans="1:13" x14ac:dyDescent="0.2">
      <c r="A242" s="98"/>
      <c r="B242" s="98"/>
      <c r="C242" s="88"/>
      <c r="D242" s="99">
        <v>4241</v>
      </c>
      <c r="E242" s="62"/>
      <c r="F242" s="100" t="s">
        <v>227</v>
      </c>
      <c r="G242" s="77">
        <f t="shared" si="97"/>
        <v>0</v>
      </c>
      <c r="H242" s="77">
        <f t="shared" si="97"/>
        <v>0</v>
      </c>
      <c r="I242" s="77">
        <f t="shared" si="97"/>
        <v>0</v>
      </c>
      <c r="J242" s="77">
        <f t="shared" si="97"/>
        <v>0</v>
      </c>
      <c r="K242" s="77">
        <f t="shared" si="97"/>
        <v>0</v>
      </c>
      <c r="L242" s="77">
        <f t="shared" si="97"/>
        <v>0</v>
      </c>
      <c r="M242" s="77">
        <f t="shared" si="97"/>
        <v>0</v>
      </c>
    </row>
    <row r="243" spans="1:13" x14ac:dyDescent="0.2">
      <c r="A243" s="91"/>
      <c r="B243" s="91"/>
      <c r="C243" s="92"/>
      <c r="D243" s="93"/>
      <c r="E243" s="62">
        <v>42411</v>
      </c>
      <c r="F243" s="69" t="s">
        <v>227</v>
      </c>
      <c r="G243" s="95"/>
      <c r="H243" s="95"/>
      <c r="I243" s="95"/>
      <c r="J243" s="95"/>
      <c r="K243" s="95"/>
      <c r="L243" s="95"/>
      <c r="M243" s="95"/>
    </row>
    <row r="244" spans="1:13" x14ac:dyDescent="0.2">
      <c r="A244" s="30"/>
      <c r="B244" s="30"/>
      <c r="C244" s="30">
        <v>426</v>
      </c>
      <c r="D244" s="30"/>
      <c r="E244" s="39"/>
      <c r="F244" s="32" t="s">
        <v>228</v>
      </c>
      <c r="G244" s="44">
        <f t="shared" ref="G244:M244" si="98">G245+G247+G249</f>
        <v>4000</v>
      </c>
      <c r="H244" s="44">
        <f t="shared" si="98"/>
        <v>0</v>
      </c>
      <c r="I244" s="44">
        <f t="shared" si="98"/>
        <v>0</v>
      </c>
      <c r="J244" s="44">
        <f t="shared" si="98"/>
        <v>0</v>
      </c>
      <c r="K244" s="44">
        <f t="shared" si="98"/>
        <v>0</v>
      </c>
      <c r="L244" s="44">
        <f t="shared" si="98"/>
        <v>0</v>
      </c>
      <c r="M244" s="44">
        <f t="shared" si="98"/>
        <v>0</v>
      </c>
    </row>
    <row r="245" spans="1:13" x14ac:dyDescent="0.2">
      <c r="A245" s="98"/>
      <c r="B245" s="98"/>
      <c r="C245" s="88"/>
      <c r="D245" s="99">
        <v>4262</v>
      </c>
      <c r="E245" s="62"/>
      <c r="F245" s="100" t="s">
        <v>229</v>
      </c>
      <c r="G245" s="77">
        <f t="shared" ref="G245:M245" si="99">G246</f>
        <v>4000</v>
      </c>
      <c r="H245" s="77">
        <f t="shared" si="99"/>
        <v>0</v>
      </c>
      <c r="I245" s="77">
        <f t="shared" si="99"/>
        <v>0</v>
      </c>
      <c r="J245" s="77">
        <f t="shared" si="99"/>
        <v>0</v>
      </c>
      <c r="K245" s="77">
        <f t="shared" si="99"/>
        <v>0</v>
      </c>
      <c r="L245" s="77">
        <f t="shared" si="99"/>
        <v>0</v>
      </c>
      <c r="M245" s="77">
        <f t="shared" si="99"/>
        <v>0</v>
      </c>
    </row>
    <row r="246" spans="1:13" x14ac:dyDescent="0.2">
      <c r="A246" s="91"/>
      <c r="B246" s="91"/>
      <c r="C246" s="92"/>
      <c r="D246" s="93"/>
      <c r="E246" s="62">
        <v>42621</v>
      </c>
      <c r="F246" s="69" t="s">
        <v>229</v>
      </c>
      <c r="G246" s="95">
        <v>4000</v>
      </c>
      <c r="H246" s="95"/>
      <c r="I246" s="95"/>
      <c r="J246" s="95"/>
      <c r="K246" s="95"/>
      <c r="L246" s="95"/>
      <c r="M246" s="95"/>
    </row>
    <row r="247" spans="1:13" x14ac:dyDescent="0.2">
      <c r="A247" s="98"/>
      <c r="B247" s="98"/>
      <c r="C247" s="88"/>
      <c r="D247" s="99">
        <v>4263</v>
      </c>
      <c r="E247" s="62"/>
      <c r="F247" s="100" t="s">
        <v>230</v>
      </c>
      <c r="G247" s="77">
        <f t="shared" ref="G247:M247" si="100">SUM(G248:G248)</f>
        <v>0</v>
      </c>
      <c r="H247" s="77">
        <f t="shared" si="100"/>
        <v>0</v>
      </c>
      <c r="I247" s="77">
        <f t="shared" si="100"/>
        <v>0</v>
      </c>
      <c r="J247" s="77">
        <f t="shared" si="100"/>
        <v>0</v>
      </c>
      <c r="K247" s="77">
        <f t="shared" si="100"/>
        <v>0</v>
      </c>
      <c r="L247" s="77">
        <f t="shared" si="100"/>
        <v>0</v>
      </c>
      <c r="M247" s="77">
        <f t="shared" si="100"/>
        <v>0</v>
      </c>
    </row>
    <row r="248" spans="1:13" x14ac:dyDescent="0.2">
      <c r="A248" s="91"/>
      <c r="B248" s="91"/>
      <c r="C248" s="92"/>
      <c r="D248" s="93"/>
      <c r="E248" s="62">
        <v>42639</v>
      </c>
      <c r="F248" s="69" t="s">
        <v>231</v>
      </c>
      <c r="G248" s="95"/>
      <c r="H248" s="95"/>
      <c r="I248" s="95"/>
      <c r="J248" s="95"/>
      <c r="K248" s="95"/>
      <c r="L248" s="95"/>
      <c r="M248" s="95"/>
    </row>
    <row r="249" spans="1:13" x14ac:dyDescent="0.2">
      <c r="A249" s="98"/>
      <c r="B249" s="98"/>
      <c r="C249" s="88"/>
      <c r="D249" s="99">
        <v>4264</v>
      </c>
      <c r="E249" s="62"/>
      <c r="F249" s="100" t="s">
        <v>232</v>
      </c>
      <c r="G249" s="77">
        <f t="shared" ref="G249:M249" si="101">G250</f>
        <v>0</v>
      </c>
      <c r="H249" s="77">
        <f t="shared" si="101"/>
        <v>0</v>
      </c>
      <c r="I249" s="77">
        <f t="shared" si="101"/>
        <v>0</v>
      </c>
      <c r="J249" s="77">
        <f t="shared" si="101"/>
        <v>0</v>
      </c>
      <c r="K249" s="77">
        <f t="shared" si="101"/>
        <v>0</v>
      </c>
      <c r="L249" s="77">
        <f t="shared" si="101"/>
        <v>0</v>
      </c>
      <c r="M249" s="77">
        <f t="shared" si="101"/>
        <v>0</v>
      </c>
    </row>
    <row r="250" spans="1:13" x14ac:dyDescent="0.2">
      <c r="A250" s="91"/>
      <c r="B250" s="91"/>
      <c r="C250" s="92"/>
      <c r="D250" s="93"/>
      <c r="E250" s="62">
        <v>42641</v>
      </c>
      <c r="F250" s="69" t="s">
        <v>232</v>
      </c>
      <c r="G250" s="95"/>
      <c r="H250" s="95"/>
      <c r="I250" s="95"/>
      <c r="J250" s="95"/>
      <c r="K250" s="95"/>
      <c r="L250" s="95"/>
      <c r="M250" s="95"/>
    </row>
    <row r="251" spans="1:13" x14ac:dyDescent="0.2">
      <c r="A251" s="91"/>
      <c r="B251" s="81">
        <v>45</v>
      </c>
      <c r="C251" s="20"/>
      <c r="D251" s="81"/>
      <c r="E251" s="62"/>
      <c r="F251" s="28" t="s">
        <v>233</v>
      </c>
      <c r="G251" s="101">
        <f t="shared" ref="G251:M251" si="102">G252+G255+G258</f>
        <v>8000</v>
      </c>
      <c r="H251" s="101">
        <f t="shared" si="102"/>
        <v>0</v>
      </c>
      <c r="I251" s="101">
        <f t="shared" si="102"/>
        <v>0</v>
      </c>
      <c r="J251" s="101">
        <f t="shared" si="102"/>
        <v>0</v>
      </c>
      <c r="K251" s="101">
        <f t="shared" si="102"/>
        <v>0</v>
      </c>
      <c r="L251" s="101">
        <f t="shared" si="102"/>
        <v>0</v>
      </c>
      <c r="M251" s="101">
        <f t="shared" si="102"/>
        <v>0</v>
      </c>
    </row>
    <row r="252" spans="1:13" x14ac:dyDescent="0.2">
      <c r="A252" s="30"/>
      <c r="B252" s="30"/>
      <c r="C252" s="30">
        <v>451</v>
      </c>
      <c r="D252" s="30"/>
      <c r="E252" s="39"/>
      <c r="F252" s="32" t="s">
        <v>234</v>
      </c>
      <c r="G252" s="44">
        <f t="shared" ref="G252:M253" si="103">G253</f>
        <v>8000</v>
      </c>
      <c r="H252" s="44">
        <f t="shared" si="103"/>
        <v>0</v>
      </c>
      <c r="I252" s="44">
        <f t="shared" si="103"/>
        <v>0</v>
      </c>
      <c r="J252" s="44">
        <f t="shared" si="103"/>
        <v>0</v>
      </c>
      <c r="K252" s="44">
        <f t="shared" si="103"/>
        <v>0</v>
      </c>
      <c r="L252" s="44">
        <f t="shared" si="103"/>
        <v>0</v>
      </c>
      <c r="M252" s="44">
        <f t="shared" si="103"/>
        <v>0</v>
      </c>
    </row>
    <row r="253" spans="1:13" x14ac:dyDescent="0.2">
      <c r="A253" s="91"/>
      <c r="B253" s="98"/>
      <c r="C253" s="88"/>
      <c r="D253" s="99">
        <v>4511</v>
      </c>
      <c r="E253" s="62"/>
      <c r="F253" s="100" t="s">
        <v>234</v>
      </c>
      <c r="G253" s="102">
        <f t="shared" si="103"/>
        <v>8000</v>
      </c>
      <c r="H253" s="102">
        <f t="shared" si="103"/>
        <v>0</v>
      </c>
      <c r="I253" s="102">
        <f t="shared" si="103"/>
        <v>0</v>
      </c>
      <c r="J253" s="102">
        <f t="shared" si="103"/>
        <v>0</v>
      </c>
      <c r="K253" s="102">
        <f t="shared" si="103"/>
        <v>0</v>
      </c>
      <c r="L253" s="102">
        <f t="shared" si="103"/>
        <v>0</v>
      </c>
      <c r="M253" s="102">
        <f t="shared" si="103"/>
        <v>0</v>
      </c>
    </row>
    <row r="254" spans="1:13" x14ac:dyDescent="0.2">
      <c r="A254" s="91"/>
      <c r="B254" s="103"/>
      <c r="C254" s="92"/>
      <c r="D254" s="104"/>
      <c r="E254" s="105">
        <v>45111</v>
      </c>
      <c r="F254" s="106" t="s">
        <v>234</v>
      </c>
      <c r="G254" s="107">
        <v>8000</v>
      </c>
      <c r="H254" s="107"/>
      <c r="I254" s="107"/>
      <c r="J254" s="107"/>
      <c r="K254" s="107"/>
      <c r="L254" s="107"/>
      <c r="M254" s="107"/>
    </row>
    <row r="255" spans="1:13" x14ac:dyDescent="0.2">
      <c r="A255" s="30"/>
      <c r="B255" s="30"/>
      <c r="C255" s="30">
        <v>452</v>
      </c>
      <c r="D255" s="30"/>
      <c r="E255" s="39"/>
      <c r="F255" s="32" t="s">
        <v>235</v>
      </c>
      <c r="G255" s="44">
        <f t="shared" ref="G255:M256" si="104">G256</f>
        <v>0</v>
      </c>
      <c r="H255" s="44">
        <f t="shared" si="104"/>
        <v>0</v>
      </c>
      <c r="I255" s="44">
        <f t="shared" si="104"/>
        <v>0</v>
      </c>
      <c r="J255" s="44">
        <f t="shared" si="104"/>
        <v>0</v>
      </c>
      <c r="K255" s="44">
        <f t="shared" si="104"/>
        <v>0</v>
      </c>
      <c r="L255" s="44">
        <f t="shared" si="104"/>
        <v>0</v>
      </c>
      <c r="M255" s="44">
        <f t="shared" si="104"/>
        <v>0</v>
      </c>
    </row>
    <row r="256" spans="1:13" x14ac:dyDescent="0.2">
      <c r="A256" s="91"/>
      <c r="B256" s="98"/>
      <c r="C256" s="88"/>
      <c r="D256" s="99">
        <v>4521</v>
      </c>
      <c r="E256" s="62"/>
      <c r="F256" s="100" t="s">
        <v>235</v>
      </c>
      <c r="G256" s="102">
        <f t="shared" si="104"/>
        <v>0</v>
      </c>
      <c r="H256" s="102">
        <f t="shared" si="104"/>
        <v>0</v>
      </c>
      <c r="I256" s="102">
        <f t="shared" si="104"/>
        <v>0</v>
      </c>
      <c r="J256" s="102">
        <f t="shared" si="104"/>
        <v>0</v>
      </c>
      <c r="K256" s="102">
        <f t="shared" si="104"/>
        <v>0</v>
      </c>
      <c r="L256" s="102">
        <f t="shared" si="104"/>
        <v>0</v>
      </c>
      <c r="M256" s="102">
        <f t="shared" si="104"/>
        <v>0</v>
      </c>
    </row>
    <row r="257" spans="1:13" x14ac:dyDescent="0.2">
      <c r="A257" s="103"/>
      <c r="B257" s="108"/>
      <c r="C257" s="88"/>
      <c r="D257" s="109"/>
      <c r="E257" s="62">
        <v>45211</v>
      </c>
      <c r="F257" s="110" t="s">
        <v>235</v>
      </c>
      <c r="G257" s="111"/>
      <c r="H257" s="111"/>
      <c r="I257" s="111"/>
      <c r="J257" s="111"/>
      <c r="K257" s="111"/>
      <c r="L257" s="111"/>
      <c r="M257" s="111"/>
    </row>
    <row r="258" spans="1:13" x14ac:dyDescent="0.2">
      <c r="A258" s="30"/>
      <c r="B258" s="30"/>
      <c r="C258" s="30">
        <v>453</v>
      </c>
      <c r="D258" s="30"/>
      <c r="E258" s="39"/>
      <c r="F258" s="32" t="s">
        <v>236</v>
      </c>
      <c r="G258" s="44">
        <f t="shared" ref="G258:M259" si="105">G259</f>
        <v>0</v>
      </c>
      <c r="H258" s="44">
        <f t="shared" si="105"/>
        <v>0</v>
      </c>
      <c r="I258" s="44">
        <f t="shared" si="105"/>
        <v>0</v>
      </c>
      <c r="J258" s="44">
        <f t="shared" si="105"/>
        <v>0</v>
      </c>
      <c r="K258" s="44">
        <f t="shared" si="105"/>
        <v>0</v>
      </c>
      <c r="L258" s="44">
        <f t="shared" si="105"/>
        <v>0</v>
      </c>
      <c r="M258" s="44">
        <f t="shared" si="105"/>
        <v>0</v>
      </c>
    </row>
    <row r="259" spans="1:13" x14ac:dyDescent="0.2">
      <c r="A259" s="91"/>
      <c r="B259" s="98"/>
      <c r="C259" s="88"/>
      <c r="D259" s="99">
        <v>4531</v>
      </c>
      <c r="E259" s="62"/>
      <c r="F259" s="100" t="s">
        <v>236</v>
      </c>
      <c r="G259" s="102">
        <f t="shared" si="105"/>
        <v>0</v>
      </c>
      <c r="H259" s="102">
        <f t="shared" si="105"/>
        <v>0</v>
      </c>
      <c r="I259" s="102">
        <f t="shared" si="105"/>
        <v>0</v>
      </c>
      <c r="J259" s="102">
        <f t="shared" si="105"/>
        <v>0</v>
      </c>
      <c r="K259" s="102">
        <f t="shared" si="105"/>
        <v>0</v>
      </c>
      <c r="L259" s="102">
        <f t="shared" si="105"/>
        <v>0</v>
      </c>
      <c r="M259" s="102">
        <f t="shared" si="105"/>
        <v>0</v>
      </c>
    </row>
    <row r="260" spans="1:13" x14ac:dyDescent="0.2">
      <c r="A260" s="103"/>
      <c r="B260" s="108"/>
      <c r="C260" s="88"/>
      <c r="D260" s="109"/>
      <c r="E260" s="62">
        <v>45311</v>
      </c>
      <c r="F260" s="110" t="s">
        <v>236</v>
      </c>
      <c r="G260" s="111"/>
      <c r="H260" s="111"/>
      <c r="I260" s="111"/>
      <c r="J260" s="111"/>
      <c r="K260" s="111"/>
      <c r="L260" s="111"/>
      <c r="M260" s="111"/>
    </row>
    <row r="261" spans="1:13" x14ac:dyDescent="0.2">
      <c r="A261" s="112"/>
      <c r="B261" s="113"/>
      <c r="C261" s="114"/>
      <c r="D261" s="115"/>
      <c r="E261" s="116"/>
      <c r="F261" s="117"/>
      <c r="G261" s="118"/>
      <c r="H261" s="118"/>
      <c r="I261" s="118"/>
      <c r="K261" s="119"/>
    </row>
    <row r="262" spans="1:13" x14ac:dyDescent="0.2">
      <c r="A262" s="112"/>
      <c r="B262" s="113"/>
      <c r="C262" s="114"/>
      <c r="D262" s="115"/>
      <c r="E262" s="116"/>
      <c r="F262" s="117"/>
      <c r="G262" s="118"/>
      <c r="H262" s="118"/>
      <c r="I262" s="118"/>
      <c r="K262" s="119"/>
    </row>
    <row r="263" spans="1:13" x14ac:dyDescent="0.2">
      <c r="A263" s="112"/>
      <c r="B263" s="112"/>
      <c r="C263" s="112"/>
      <c r="D263" s="120"/>
      <c r="E263" s="121"/>
      <c r="F263" s="122"/>
      <c r="G263" s="123"/>
      <c r="H263" s="123"/>
      <c r="I263" s="112"/>
      <c r="K263" s="124"/>
    </row>
    <row r="264" spans="1:13" x14ac:dyDescent="0.2">
      <c r="A264" s="112"/>
      <c r="B264" s="144" t="s">
        <v>237</v>
      </c>
      <c r="C264" s="144"/>
      <c r="D264" s="144"/>
      <c r="E264" s="144"/>
      <c r="F264" s="125"/>
      <c r="H264" s="127"/>
      <c r="I264" s="128"/>
      <c r="K264" s="126"/>
    </row>
    <row r="265" spans="1:13" x14ac:dyDescent="0.2">
      <c r="A265" s="123"/>
      <c r="B265" s="123"/>
      <c r="C265" s="123"/>
      <c r="D265" s="129"/>
      <c r="E265" s="130"/>
      <c r="F265" s="122"/>
      <c r="G265" s="112"/>
      <c r="K265" s="126"/>
    </row>
    <row r="266" spans="1:13" x14ac:dyDescent="0.2">
      <c r="A266" s="112"/>
      <c r="B266" s="143" t="s">
        <v>238</v>
      </c>
      <c r="C266" s="143"/>
      <c r="D266" s="143"/>
      <c r="E266" s="143"/>
      <c r="F266" s="125"/>
      <c r="G266" s="124"/>
      <c r="H266" s="124"/>
      <c r="I266" s="112"/>
      <c r="K266" s="124"/>
    </row>
    <row r="267" spans="1:13" x14ac:dyDescent="0.2">
      <c r="A267" s="112"/>
      <c r="B267" s="143" t="s">
        <v>239</v>
      </c>
      <c r="C267" s="143"/>
      <c r="D267" s="143"/>
      <c r="E267" s="143"/>
      <c r="F267" s="125"/>
      <c r="G267" s="112"/>
      <c r="H267" s="132"/>
      <c r="I267" s="112"/>
      <c r="K267" s="126"/>
    </row>
    <row r="268" spans="1:13" x14ac:dyDescent="0.2">
      <c r="A268" s="112"/>
      <c r="B268" s="143" t="s">
        <v>240</v>
      </c>
      <c r="C268" s="143"/>
      <c r="D268" s="143"/>
      <c r="E268" s="143"/>
      <c r="F268" s="133">
        <f ca="1">NOW()</f>
        <v>42746.379393518517</v>
      </c>
      <c r="G268" s="112"/>
      <c r="H268" s="132"/>
      <c r="I268" s="112"/>
      <c r="K268" s="126"/>
    </row>
    <row r="269" spans="1:13" x14ac:dyDescent="0.2">
      <c r="A269" s="112"/>
      <c r="G269" s="112"/>
      <c r="H269" s="132"/>
      <c r="I269" s="112"/>
      <c r="K269" s="126"/>
    </row>
    <row r="270" spans="1:13" x14ac:dyDescent="0.2">
      <c r="A270" s="112"/>
      <c r="G270" s="112"/>
      <c r="H270" s="132"/>
      <c r="I270" s="112"/>
      <c r="K270" s="126"/>
    </row>
    <row r="271" spans="1:13" x14ac:dyDescent="0.2">
      <c r="D271"/>
      <c r="E271"/>
      <c r="F271"/>
      <c r="H271"/>
    </row>
    <row r="272" spans="1:13" x14ac:dyDescent="0.2">
      <c r="D272"/>
      <c r="E272"/>
      <c r="F272"/>
      <c r="H272"/>
    </row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</sheetData>
  <mergeCells count="17">
    <mergeCell ref="A9:E9"/>
    <mergeCell ref="A1:E1"/>
    <mergeCell ref="A2:E2"/>
    <mergeCell ref="A3:E3"/>
    <mergeCell ref="A4:E4"/>
    <mergeCell ref="A5:E5"/>
    <mergeCell ref="A8:I8"/>
    <mergeCell ref="A10:A11"/>
    <mergeCell ref="B10:B11"/>
    <mergeCell ref="C10:C11"/>
    <mergeCell ref="D10:D11"/>
    <mergeCell ref="E10:E11"/>
    <mergeCell ref="F10:F11"/>
    <mergeCell ref="B267:E267"/>
    <mergeCell ref="B268:E268"/>
    <mergeCell ref="B264:E264"/>
    <mergeCell ref="B266:E266"/>
  </mergeCells>
  <pageMargins left="0.2" right="0.22" top="0.56000000000000005" bottom="0.47" header="0.32" footer="0.3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2"/>
  <sheetViews>
    <sheetView workbookViewId="0">
      <selection activeCell="O54" sqref="O54"/>
    </sheetView>
  </sheetViews>
  <sheetFormatPr defaultRowHeight="12.75" x14ac:dyDescent="0.2"/>
  <cols>
    <col min="1" max="1" width="2.7109375" customWidth="1"/>
    <col min="2" max="2" width="3.7109375" customWidth="1"/>
    <col min="3" max="3" width="5" customWidth="1"/>
    <col min="4" max="4" width="4.85546875" style="134" customWidth="1"/>
    <col min="5" max="5" width="7.28515625" style="135" customWidth="1"/>
    <col min="6" max="6" width="48" style="136" customWidth="1"/>
    <col min="7" max="7" width="16.42578125" customWidth="1"/>
    <col min="8" max="8" width="16" style="131" hidden="1" customWidth="1"/>
    <col min="9" max="9" width="13" customWidth="1"/>
    <col min="10" max="10" width="13.7109375" hidden="1" customWidth="1"/>
    <col min="11" max="11" width="12.7109375" style="8" hidden="1" customWidth="1"/>
    <col min="12" max="13" width="9.28515625" hidden="1" customWidth="1"/>
  </cols>
  <sheetData>
    <row r="1" spans="1:13" ht="15.75" x14ac:dyDescent="0.25">
      <c r="A1" s="149" t="s">
        <v>0</v>
      </c>
      <c r="B1" s="150"/>
      <c r="C1" s="150"/>
      <c r="D1" s="150"/>
      <c r="E1" s="150"/>
      <c r="F1" s="1" t="s">
        <v>246</v>
      </c>
      <c r="G1" s="2"/>
      <c r="H1" s="2"/>
      <c r="I1" s="2"/>
      <c r="K1" s="3"/>
    </row>
    <row r="2" spans="1:13" ht="15.75" x14ac:dyDescent="0.25">
      <c r="A2" s="149" t="s">
        <v>1</v>
      </c>
      <c r="B2" s="150"/>
      <c r="C2" s="150"/>
      <c r="D2" s="150"/>
      <c r="E2" s="150"/>
      <c r="F2" s="1" t="s">
        <v>247</v>
      </c>
      <c r="G2" s="2"/>
      <c r="H2" s="2"/>
      <c r="I2" s="2"/>
      <c r="K2" s="4"/>
    </row>
    <row r="3" spans="1:13" ht="15.75" x14ac:dyDescent="0.25">
      <c r="A3" s="149" t="s">
        <v>2</v>
      </c>
      <c r="B3" s="150"/>
      <c r="C3" s="150"/>
      <c r="D3" s="150"/>
      <c r="E3" s="150"/>
      <c r="F3" s="1" t="s">
        <v>248</v>
      </c>
      <c r="G3" s="2"/>
      <c r="H3" s="2"/>
      <c r="I3" s="2"/>
      <c r="K3" s="4"/>
    </row>
    <row r="4" spans="1:13" ht="15.75" x14ac:dyDescent="0.25">
      <c r="A4" s="149" t="s">
        <v>3</v>
      </c>
      <c r="B4" s="150"/>
      <c r="C4" s="150"/>
      <c r="D4" s="150"/>
      <c r="E4" s="150"/>
      <c r="F4" s="1" t="s">
        <v>249</v>
      </c>
      <c r="G4" s="2"/>
      <c r="H4" s="2"/>
      <c r="I4" s="2"/>
      <c r="K4" s="4"/>
    </row>
    <row r="5" spans="1:13" ht="15.75" x14ac:dyDescent="0.25">
      <c r="A5" s="149" t="s">
        <v>4</v>
      </c>
      <c r="B5" s="150"/>
      <c r="C5" s="150"/>
      <c r="D5" s="150"/>
      <c r="E5" s="150"/>
      <c r="F5" s="1" t="s">
        <v>250</v>
      </c>
      <c r="G5" s="2"/>
      <c r="H5" s="2"/>
      <c r="I5" s="2"/>
      <c r="K5" s="4"/>
    </row>
    <row r="6" spans="1:13" ht="15.75" x14ac:dyDescent="0.25">
      <c r="A6" s="5"/>
      <c r="B6" s="6"/>
      <c r="C6" s="2"/>
      <c r="D6" s="2"/>
      <c r="E6" s="2"/>
      <c r="F6" s="2"/>
      <c r="G6" s="2"/>
      <c r="H6" s="2"/>
      <c r="I6" s="2"/>
      <c r="K6" s="3"/>
    </row>
    <row r="7" spans="1:13" ht="15.75" x14ac:dyDescent="0.25">
      <c r="A7" s="7"/>
      <c r="B7" s="7"/>
      <c r="C7" s="7"/>
      <c r="D7" s="7"/>
      <c r="E7" s="7"/>
      <c r="F7"/>
      <c r="H7" s="2"/>
      <c r="I7" s="2"/>
    </row>
    <row r="8" spans="1:13" ht="15.75" customHeight="1" x14ac:dyDescent="0.3">
      <c r="A8" s="151" t="s">
        <v>254</v>
      </c>
      <c r="B8" s="151"/>
      <c r="C8" s="151"/>
      <c r="D8" s="151"/>
      <c r="E8" s="151"/>
      <c r="F8" s="151"/>
      <c r="G8" s="151"/>
      <c r="H8" s="151"/>
      <c r="I8" s="151"/>
    </row>
    <row r="9" spans="1:13" ht="15.75" x14ac:dyDescent="0.25">
      <c r="A9" s="148"/>
      <c r="B9" s="148"/>
      <c r="C9" s="148"/>
      <c r="D9" s="148"/>
      <c r="E9" s="148"/>
      <c r="F9" s="9"/>
      <c r="G9" s="10"/>
      <c r="H9" s="11"/>
      <c r="I9" s="10"/>
      <c r="K9" s="12"/>
    </row>
    <row r="10" spans="1:13" ht="30" customHeight="1" x14ac:dyDescent="0.2">
      <c r="A10" s="145" t="s">
        <v>5</v>
      </c>
      <c r="B10" s="145" t="s">
        <v>6</v>
      </c>
      <c r="C10" s="146" t="s">
        <v>7</v>
      </c>
      <c r="D10" s="145" t="s">
        <v>8</v>
      </c>
      <c r="E10" s="145" t="s">
        <v>9</v>
      </c>
      <c r="F10" s="142" t="s">
        <v>10</v>
      </c>
      <c r="G10" s="13"/>
      <c r="H10" s="13"/>
      <c r="I10" s="13"/>
      <c r="J10" s="13"/>
      <c r="K10" s="13"/>
      <c r="L10" s="13"/>
      <c r="M10" s="13"/>
    </row>
    <row r="11" spans="1:13" ht="104.25" customHeight="1" x14ac:dyDescent="0.2">
      <c r="A11" s="145"/>
      <c r="B11" s="145"/>
      <c r="C11" s="147"/>
      <c r="D11" s="145"/>
      <c r="E11" s="145"/>
      <c r="F11" s="142"/>
      <c r="G11" s="140" t="s">
        <v>245</v>
      </c>
      <c r="H11" s="13" t="s">
        <v>241</v>
      </c>
      <c r="I11" s="13" t="s">
        <v>242</v>
      </c>
      <c r="J11" s="13" t="s">
        <v>243</v>
      </c>
      <c r="K11" s="13"/>
      <c r="L11" s="13"/>
      <c r="M11" s="13"/>
    </row>
    <row r="12" spans="1:13" s="18" customFormat="1" ht="33.75" customHeight="1" x14ac:dyDescent="0.25">
      <c r="A12" s="141"/>
      <c r="B12" s="15"/>
      <c r="C12" s="15"/>
      <c r="D12" s="15"/>
      <c r="E12" s="15"/>
      <c r="F12" s="16" t="s">
        <v>11</v>
      </c>
      <c r="G12" s="17">
        <f t="shared" ref="G12:M12" si="0">G13+G198</f>
        <v>1210525</v>
      </c>
      <c r="H12" s="17">
        <f t="shared" si="0"/>
        <v>0</v>
      </c>
      <c r="I12" s="17">
        <f t="shared" si="0"/>
        <v>69930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</row>
    <row r="13" spans="1:13" s="25" customFormat="1" x14ac:dyDescent="0.2">
      <c r="A13" s="19">
        <v>3</v>
      </c>
      <c r="B13" s="20"/>
      <c r="C13" s="20"/>
      <c r="D13" s="20"/>
      <c r="E13" s="21">
        <v>3</v>
      </c>
      <c r="F13" s="22" t="s">
        <v>12</v>
      </c>
      <c r="G13" s="23">
        <f t="shared" ref="G13:M13" si="1">G14+G52+G186</f>
        <v>1210525</v>
      </c>
      <c r="H13" s="23">
        <f t="shared" si="1"/>
        <v>0</v>
      </c>
      <c r="I13" s="23">
        <f t="shared" si="1"/>
        <v>69930</v>
      </c>
      <c r="J13" s="23">
        <f t="shared" si="1"/>
        <v>0</v>
      </c>
      <c r="K13" s="23">
        <f t="shared" si="1"/>
        <v>0</v>
      </c>
      <c r="L13" s="23">
        <f t="shared" si="1"/>
        <v>0</v>
      </c>
      <c r="M13" s="23">
        <f t="shared" si="1"/>
        <v>0</v>
      </c>
    </row>
    <row r="14" spans="1:13" x14ac:dyDescent="0.2">
      <c r="A14" s="26"/>
      <c r="B14" s="26">
        <v>31</v>
      </c>
      <c r="C14" s="26"/>
      <c r="D14" s="26"/>
      <c r="E14" s="27"/>
      <c r="F14" s="28" t="s">
        <v>13</v>
      </c>
      <c r="G14" s="29">
        <f t="shared" ref="G14:M14" si="2">G15+G32+G41</f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</row>
    <row r="15" spans="1:13" x14ac:dyDescent="0.2">
      <c r="A15" s="30"/>
      <c r="B15" s="30"/>
      <c r="C15" s="30">
        <v>311</v>
      </c>
      <c r="D15" s="30"/>
      <c r="E15" s="31"/>
      <c r="F15" s="32" t="s">
        <v>14</v>
      </c>
      <c r="G15" s="33">
        <f t="shared" ref="G15:M15" si="3">G16+G20+G28+G30</f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</row>
    <row r="16" spans="1:13" x14ac:dyDescent="0.2">
      <c r="A16" s="34"/>
      <c r="B16" s="34"/>
      <c r="C16" s="34"/>
      <c r="D16" s="34">
        <v>3111</v>
      </c>
      <c r="E16" s="35"/>
      <c r="F16" s="22" t="s">
        <v>15</v>
      </c>
      <c r="G16" s="36">
        <f t="shared" ref="G16" si="4">SUM(G17:G19)</f>
        <v>0</v>
      </c>
      <c r="H16" s="36">
        <f t="shared" ref="H16:M16" si="5">SUM(H17:H19)</f>
        <v>0</v>
      </c>
      <c r="I16" s="36">
        <f t="shared" si="5"/>
        <v>0</v>
      </c>
      <c r="J16" s="36">
        <f t="shared" si="5"/>
        <v>0</v>
      </c>
      <c r="K16" s="36">
        <f t="shared" si="5"/>
        <v>0</v>
      </c>
      <c r="L16" s="36">
        <f t="shared" si="5"/>
        <v>0</v>
      </c>
      <c r="M16" s="36">
        <f t="shared" si="5"/>
        <v>0</v>
      </c>
    </row>
    <row r="17" spans="1:13" x14ac:dyDescent="0.2">
      <c r="A17" s="38"/>
      <c r="B17" s="38"/>
      <c r="C17" s="38"/>
      <c r="D17" s="38"/>
      <c r="E17" s="39">
        <v>31111</v>
      </c>
      <c r="F17" s="40" t="s">
        <v>16</v>
      </c>
      <c r="G17" s="42"/>
      <c r="H17" s="42"/>
      <c r="I17" s="42"/>
      <c r="J17" s="42"/>
      <c r="K17" s="42"/>
      <c r="L17" s="42"/>
      <c r="M17" s="42"/>
    </row>
    <row r="18" spans="1:13" hidden="1" x14ac:dyDescent="0.2">
      <c r="A18" s="38"/>
      <c r="B18" s="38"/>
      <c r="C18" s="38"/>
      <c r="D18" s="38"/>
      <c r="E18" s="39">
        <v>31112</v>
      </c>
      <c r="F18" s="40" t="s">
        <v>17</v>
      </c>
      <c r="G18" s="42"/>
      <c r="H18" s="42"/>
      <c r="I18" s="42"/>
      <c r="J18" s="42"/>
      <c r="K18" s="42"/>
      <c r="L18" s="42"/>
      <c r="M18" s="42"/>
    </row>
    <row r="19" spans="1:13" hidden="1" x14ac:dyDescent="0.2">
      <c r="A19" s="38"/>
      <c r="B19" s="38"/>
      <c r="C19" s="38"/>
      <c r="D19" s="38"/>
      <c r="E19" s="39">
        <v>31113</v>
      </c>
      <c r="F19" s="40" t="s">
        <v>18</v>
      </c>
      <c r="G19" s="42"/>
      <c r="H19" s="42"/>
      <c r="I19" s="42"/>
      <c r="J19" s="42"/>
      <c r="K19" s="42"/>
      <c r="L19" s="42"/>
      <c r="M19" s="42"/>
    </row>
    <row r="20" spans="1:13" hidden="1" x14ac:dyDescent="0.2">
      <c r="A20" s="34"/>
      <c r="B20" s="34"/>
      <c r="C20" s="34"/>
      <c r="D20" s="34">
        <v>3112</v>
      </c>
      <c r="E20" s="35"/>
      <c r="F20" s="22" t="s">
        <v>19</v>
      </c>
      <c r="G20" s="36">
        <f t="shared" ref="G20:M20" si="6">SUM(G21:G27)</f>
        <v>0</v>
      </c>
      <c r="H20" s="36">
        <f t="shared" si="6"/>
        <v>0</v>
      </c>
      <c r="I20" s="36">
        <f t="shared" si="6"/>
        <v>0</v>
      </c>
      <c r="J20" s="36">
        <f t="shared" si="6"/>
        <v>0</v>
      </c>
      <c r="K20" s="36">
        <f t="shared" si="6"/>
        <v>0</v>
      </c>
      <c r="L20" s="36">
        <f t="shared" si="6"/>
        <v>0</v>
      </c>
      <c r="M20" s="36">
        <f t="shared" si="6"/>
        <v>0</v>
      </c>
    </row>
    <row r="21" spans="1:13" hidden="1" x14ac:dyDescent="0.2">
      <c r="A21" s="38"/>
      <c r="B21" s="38"/>
      <c r="C21" s="38"/>
      <c r="D21" s="38"/>
      <c r="E21" s="39">
        <v>31121</v>
      </c>
      <c r="F21" s="40" t="s">
        <v>20</v>
      </c>
      <c r="G21" s="42"/>
      <c r="H21" s="42"/>
      <c r="I21" s="42"/>
      <c r="J21" s="42"/>
      <c r="K21" s="42"/>
      <c r="L21" s="42"/>
      <c r="M21" s="42"/>
    </row>
    <row r="22" spans="1:13" ht="24" hidden="1" x14ac:dyDescent="0.2">
      <c r="A22" s="38"/>
      <c r="B22" s="38"/>
      <c r="C22" s="38"/>
      <c r="D22" s="38"/>
      <c r="E22" s="39">
        <v>31122</v>
      </c>
      <c r="F22" s="40" t="s">
        <v>21</v>
      </c>
      <c r="G22" s="42"/>
      <c r="H22" s="42"/>
      <c r="I22" s="42"/>
      <c r="J22" s="42"/>
      <c r="K22" s="42"/>
      <c r="L22" s="42"/>
      <c r="M22" s="42"/>
    </row>
    <row r="23" spans="1:13" hidden="1" x14ac:dyDescent="0.2">
      <c r="A23" s="38"/>
      <c r="B23" s="38"/>
      <c r="C23" s="38"/>
      <c r="D23" s="38"/>
      <c r="E23" s="39">
        <v>31123</v>
      </c>
      <c r="F23" s="40" t="s">
        <v>22</v>
      </c>
      <c r="G23" s="42"/>
      <c r="H23" s="42"/>
      <c r="I23" s="42"/>
      <c r="J23" s="42"/>
      <c r="K23" s="42"/>
      <c r="L23" s="42"/>
      <c r="M23" s="42"/>
    </row>
    <row r="24" spans="1:13" hidden="1" x14ac:dyDescent="0.2">
      <c r="A24" s="38"/>
      <c r="B24" s="38"/>
      <c r="C24" s="38"/>
      <c r="D24" s="38"/>
      <c r="E24" s="39">
        <v>31124</v>
      </c>
      <c r="F24" s="40" t="s">
        <v>23</v>
      </c>
      <c r="G24" s="42"/>
      <c r="H24" s="42"/>
      <c r="I24" s="42"/>
      <c r="J24" s="42"/>
      <c r="K24" s="42"/>
      <c r="L24" s="42"/>
      <c r="M24" s="42"/>
    </row>
    <row r="25" spans="1:13" hidden="1" x14ac:dyDescent="0.2">
      <c r="A25" s="38"/>
      <c r="B25" s="38"/>
      <c r="C25" s="38"/>
      <c r="D25" s="38"/>
      <c r="E25" s="39">
        <v>31125</v>
      </c>
      <c r="F25" s="40" t="s">
        <v>24</v>
      </c>
      <c r="G25" s="42"/>
      <c r="H25" s="42"/>
      <c r="I25" s="42"/>
      <c r="J25" s="42"/>
      <c r="K25" s="42"/>
      <c r="L25" s="42"/>
      <c r="M25" s="42"/>
    </row>
    <row r="26" spans="1:13" hidden="1" x14ac:dyDescent="0.2">
      <c r="A26" s="38"/>
      <c r="B26" s="38"/>
      <c r="C26" s="38"/>
      <c r="D26" s="38"/>
      <c r="E26" s="39">
        <v>31126</v>
      </c>
      <c r="F26" s="40" t="s">
        <v>25</v>
      </c>
      <c r="G26" s="42"/>
      <c r="H26" s="42"/>
      <c r="I26" s="42"/>
      <c r="J26" s="42"/>
      <c r="K26" s="42"/>
      <c r="L26" s="42"/>
      <c r="M26" s="42"/>
    </row>
    <row r="27" spans="1:13" hidden="1" x14ac:dyDescent="0.2">
      <c r="A27" s="38"/>
      <c r="B27" s="38"/>
      <c r="C27" s="38"/>
      <c r="D27" s="38"/>
      <c r="E27" s="39">
        <v>31129</v>
      </c>
      <c r="F27" s="40" t="s">
        <v>26</v>
      </c>
      <c r="G27" s="42"/>
      <c r="H27" s="42"/>
      <c r="I27" s="42"/>
      <c r="J27" s="42"/>
      <c r="K27" s="42"/>
      <c r="L27" s="42"/>
      <c r="M27" s="42"/>
    </row>
    <row r="28" spans="1:13" hidden="1" x14ac:dyDescent="0.2">
      <c r="A28" s="34"/>
      <c r="B28" s="34"/>
      <c r="C28" s="34"/>
      <c r="D28" s="34">
        <v>3113</v>
      </c>
      <c r="E28" s="35"/>
      <c r="F28" s="22" t="s">
        <v>27</v>
      </c>
      <c r="G28" s="36">
        <f t="shared" ref="G28:M28" si="7">G29</f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</row>
    <row r="29" spans="1:13" hidden="1" x14ac:dyDescent="0.2">
      <c r="A29" s="38"/>
      <c r="B29" s="38"/>
      <c r="C29" s="38"/>
      <c r="D29" s="38"/>
      <c r="E29" s="39">
        <v>31131</v>
      </c>
      <c r="F29" s="40" t="s">
        <v>27</v>
      </c>
      <c r="G29" s="42"/>
      <c r="H29" s="42"/>
      <c r="I29" s="42"/>
      <c r="J29" s="42"/>
      <c r="K29" s="42"/>
      <c r="L29" s="42"/>
      <c r="M29" s="42"/>
    </row>
    <row r="30" spans="1:13" hidden="1" x14ac:dyDescent="0.2">
      <c r="A30" s="34"/>
      <c r="B30" s="34"/>
      <c r="C30" s="34"/>
      <c r="D30" s="34">
        <v>3114</v>
      </c>
      <c r="E30" s="35"/>
      <c r="F30" s="22" t="s">
        <v>28</v>
      </c>
      <c r="G30" s="36">
        <f t="shared" ref="G30:M30" si="8">G31</f>
        <v>0</v>
      </c>
      <c r="H30" s="36">
        <f t="shared" si="8"/>
        <v>0</v>
      </c>
      <c r="I30" s="36">
        <f t="shared" si="8"/>
        <v>0</v>
      </c>
      <c r="J30" s="36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</row>
    <row r="31" spans="1:13" hidden="1" x14ac:dyDescent="0.2">
      <c r="A31" s="38"/>
      <c r="B31" s="38"/>
      <c r="C31" s="38"/>
      <c r="D31" s="38"/>
      <c r="E31" s="39">
        <v>31141</v>
      </c>
      <c r="F31" s="40" t="s">
        <v>28</v>
      </c>
      <c r="G31" s="42"/>
      <c r="H31" s="42"/>
      <c r="I31" s="42"/>
      <c r="J31" s="42"/>
      <c r="K31" s="42"/>
      <c r="L31" s="42"/>
      <c r="M31" s="42"/>
    </row>
    <row r="32" spans="1:13" hidden="1" x14ac:dyDescent="0.2">
      <c r="A32" s="30"/>
      <c r="B32" s="30"/>
      <c r="C32" s="30">
        <v>312</v>
      </c>
      <c r="D32" s="30"/>
      <c r="E32" s="31"/>
      <c r="F32" s="32" t="s">
        <v>29</v>
      </c>
      <c r="G32" s="33">
        <f t="shared" ref="G32:M32" si="9">G33</f>
        <v>0</v>
      </c>
      <c r="H32" s="33">
        <f t="shared" si="9"/>
        <v>0</v>
      </c>
      <c r="I32" s="33">
        <f t="shared" si="9"/>
        <v>0</v>
      </c>
      <c r="J32" s="33">
        <f t="shared" si="9"/>
        <v>0</v>
      </c>
      <c r="K32" s="33">
        <f t="shared" si="9"/>
        <v>0</v>
      </c>
      <c r="L32" s="33">
        <f t="shared" si="9"/>
        <v>0</v>
      </c>
      <c r="M32" s="33">
        <f t="shared" si="9"/>
        <v>0</v>
      </c>
    </row>
    <row r="33" spans="1:13" hidden="1" x14ac:dyDescent="0.2">
      <c r="A33" s="34"/>
      <c r="B33" s="34"/>
      <c r="C33" s="34"/>
      <c r="D33" s="34">
        <v>3121</v>
      </c>
      <c r="E33" s="35"/>
      <c r="F33" s="22" t="s">
        <v>29</v>
      </c>
      <c r="G33" s="36">
        <f t="shared" ref="G33:M33" si="10">SUM(G34:G40)</f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</row>
    <row r="34" spans="1:13" hidden="1" x14ac:dyDescent="0.2">
      <c r="A34" s="38"/>
      <c r="B34" s="38"/>
      <c r="C34" s="38"/>
      <c r="D34" s="38"/>
      <c r="E34" s="39">
        <v>31211</v>
      </c>
      <c r="F34" s="40" t="s">
        <v>30</v>
      </c>
      <c r="G34" s="42"/>
      <c r="H34" s="42"/>
      <c r="I34" s="42"/>
      <c r="J34" s="42"/>
      <c r="K34" s="42"/>
      <c r="L34" s="42"/>
      <c r="M34" s="42"/>
    </row>
    <row r="35" spans="1:13" hidden="1" x14ac:dyDescent="0.2">
      <c r="A35" s="38"/>
      <c r="B35" s="38"/>
      <c r="C35" s="38"/>
      <c r="D35" s="38"/>
      <c r="E35" s="39">
        <v>31212</v>
      </c>
      <c r="F35" s="40" t="s">
        <v>31</v>
      </c>
      <c r="G35" s="42"/>
      <c r="H35" s="42"/>
      <c r="I35" s="42"/>
      <c r="J35" s="42"/>
      <c r="K35" s="42"/>
      <c r="L35" s="42"/>
      <c r="M35" s="42"/>
    </row>
    <row r="36" spans="1:13" hidden="1" x14ac:dyDescent="0.2">
      <c r="A36" s="38"/>
      <c r="B36" s="38"/>
      <c r="C36" s="38"/>
      <c r="D36" s="38"/>
      <c r="E36" s="39">
        <v>31213</v>
      </c>
      <c r="F36" s="40" t="s">
        <v>32</v>
      </c>
      <c r="G36" s="42"/>
      <c r="H36" s="42"/>
      <c r="I36" s="42"/>
      <c r="J36" s="42"/>
      <c r="K36" s="42"/>
      <c r="L36" s="42"/>
      <c r="M36" s="42"/>
    </row>
    <row r="37" spans="1:13" hidden="1" x14ac:dyDescent="0.2">
      <c r="A37" s="38"/>
      <c r="B37" s="38"/>
      <c r="C37" s="38"/>
      <c r="D37" s="38"/>
      <c r="E37" s="39">
        <v>31214</v>
      </c>
      <c r="F37" s="40" t="s">
        <v>33</v>
      </c>
      <c r="G37" s="42"/>
      <c r="H37" s="42"/>
      <c r="I37" s="42"/>
      <c r="J37" s="42"/>
      <c r="K37" s="42"/>
      <c r="L37" s="42"/>
      <c r="M37" s="42"/>
    </row>
    <row r="38" spans="1:13" hidden="1" x14ac:dyDescent="0.2">
      <c r="A38" s="38"/>
      <c r="B38" s="38"/>
      <c r="C38" s="38"/>
      <c r="D38" s="38"/>
      <c r="E38" s="39">
        <v>31215</v>
      </c>
      <c r="F38" s="40" t="s">
        <v>34</v>
      </c>
      <c r="G38" s="42"/>
      <c r="H38" s="42"/>
      <c r="I38" s="42"/>
      <c r="J38" s="42"/>
      <c r="K38" s="42"/>
      <c r="L38" s="42"/>
      <c r="M38" s="42"/>
    </row>
    <row r="39" spans="1:13" hidden="1" x14ac:dyDescent="0.2">
      <c r="A39" s="38"/>
      <c r="B39" s="38"/>
      <c r="C39" s="38"/>
      <c r="D39" s="38"/>
      <c r="E39" s="39">
        <v>31216</v>
      </c>
      <c r="F39" s="40" t="s">
        <v>35</v>
      </c>
      <c r="G39" s="42"/>
      <c r="H39" s="42"/>
      <c r="I39" s="42"/>
      <c r="J39" s="42"/>
      <c r="K39" s="42"/>
      <c r="L39" s="42"/>
      <c r="M39" s="42"/>
    </row>
    <row r="40" spans="1:13" hidden="1" x14ac:dyDescent="0.2">
      <c r="A40" s="38"/>
      <c r="B40" s="38"/>
      <c r="C40" s="38"/>
      <c r="D40" s="38"/>
      <c r="E40" s="39">
        <v>31219</v>
      </c>
      <c r="F40" s="40" t="s">
        <v>36</v>
      </c>
      <c r="G40" s="42"/>
      <c r="H40" s="42"/>
      <c r="I40" s="42"/>
      <c r="J40" s="42"/>
      <c r="K40" s="42"/>
      <c r="L40" s="42"/>
      <c r="M40" s="42"/>
    </row>
    <row r="41" spans="1:13" hidden="1" x14ac:dyDescent="0.2">
      <c r="A41" s="30"/>
      <c r="B41" s="30"/>
      <c r="C41" s="30">
        <v>313</v>
      </c>
      <c r="D41" s="30"/>
      <c r="E41" s="31"/>
      <c r="F41" s="32" t="s">
        <v>37</v>
      </c>
      <c r="G41" s="43">
        <f t="shared" ref="G41:M41" si="11">G42+G45+G49</f>
        <v>0</v>
      </c>
      <c r="H41" s="43">
        <f t="shared" si="11"/>
        <v>0</v>
      </c>
      <c r="I41" s="43">
        <f t="shared" si="11"/>
        <v>0</v>
      </c>
      <c r="J41" s="43">
        <f t="shared" si="11"/>
        <v>0</v>
      </c>
      <c r="K41" s="43">
        <f t="shared" si="11"/>
        <v>0</v>
      </c>
      <c r="L41" s="43">
        <f t="shared" si="11"/>
        <v>0</v>
      </c>
      <c r="M41" s="43">
        <f t="shared" si="11"/>
        <v>0</v>
      </c>
    </row>
    <row r="42" spans="1:13" hidden="1" x14ac:dyDescent="0.2">
      <c r="A42" s="34"/>
      <c r="B42" s="34"/>
      <c r="C42" s="34"/>
      <c r="D42" s="34">
        <v>3131</v>
      </c>
      <c r="E42" s="35"/>
      <c r="F42" s="22" t="s">
        <v>38</v>
      </c>
      <c r="G42" s="36">
        <f t="shared" ref="G42:M42" si="12">G43</f>
        <v>0</v>
      </c>
      <c r="H42" s="36">
        <f t="shared" si="12"/>
        <v>0</v>
      </c>
      <c r="I42" s="36">
        <f t="shared" si="12"/>
        <v>0</v>
      </c>
      <c r="J42" s="36">
        <f t="shared" si="12"/>
        <v>0</v>
      </c>
      <c r="K42" s="36">
        <f t="shared" si="12"/>
        <v>0</v>
      </c>
      <c r="L42" s="36">
        <f t="shared" si="12"/>
        <v>0</v>
      </c>
      <c r="M42" s="36">
        <f t="shared" si="12"/>
        <v>0</v>
      </c>
    </row>
    <row r="43" spans="1:13" hidden="1" x14ac:dyDescent="0.2">
      <c r="A43" s="45"/>
      <c r="B43" s="45"/>
      <c r="C43" s="45"/>
      <c r="D43" s="46"/>
      <c r="E43" s="47">
        <v>31311</v>
      </c>
      <c r="F43" s="48" t="s">
        <v>38</v>
      </c>
      <c r="G43" s="42"/>
      <c r="H43" s="42"/>
      <c r="I43" s="42"/>
      <c r="J43" s="42"/>
      <c r="K43" s="42"/>
      <c r="L43" s="42"/>
      <c r="M43" s="42"/>
    </row>
    <row r="44" spans="1:13" x14ac:dyDescent="0.2">
      <c r="A44" s="45"/>
      <c r="B44" s="45"/>
      <c r="C44" s="45"/>
      <c r="D44" s="46"/>
      <c r="E44" s="47">
        <v>31131</v>
      </c>
      <c r="F44" s="48" t="s">
        <v>27</v>
      </c>
      <c r="G44" s="42"/>
      <c r="H44" s="42"/>
      <c r="I44" s="42">
        <v>4500</v>
      </c>
      <c r="J44" s="42"/>
      <c r="K44" s="42"/>
      <c r="L44" s="42"/>
      <c r="M44" s="42"/>
    </row>
    <row r="45" spans="1:13" x14ac:dyDescent="0.2">
      <c r="A45" s="34"/>
      <c r="B45" s="34"/>
      <c r="C45" s="34"/>
      <c r="D45" s="34">
        <v>3132</v>
      </c>
      <c r="E45" s="35"/>
      <c r="F45" s="22" t="s">
        <v>39</v>
      </c>
      <c r="G45" s="49">
        <f t="shared" ref="G45" si="13">SUM(G46:G48)</f>
        <v>0</v>
      </c>
      <c r="H45" s="49">
        <f t="shared" ref="H45:M45" si="14">SUM(H46:H48)</f>
        <v>0</v>
      </c>
      <c r="I45" s="49">
        <f t="shared" si="14"/>
        <v>0</v>
      </c>
      <c r="J45" s="49">
        <f t="shared" si="14"/>
        <v>0</v>
      </c>
      <c r="K45" s="49">
        <f t="shared" si="14"/>
        <v>0</v>
      </c>
      <c r="L45" s="49">
        <f t="shared" si="14"/>
        <v>0</v>
      </c>
      <c r="M45" s="49">
        <f t="shared" si="14"/>
        <v>0</v>
      </c>
    </row>
    <row r="46" spans="1:13" x14ac:dyDescent="0.2">
      <c r="A46" s="45"/>
      <c r="B46" s="45"/>
      <c r="C46" s="45"/>
      <c r="D46" s="45"/>
      <c r="E46" s="47">
        <v>31321</v>
      </c>
      <c r="F46" s="48" t="s">
        <v>40</v>
      </c>
      <c r="G46" s="42"/>
      <c r="H46" s="42"/>
      <c r="I46" s="42"/>
      <c r="J46" s="42"/>
      <c r="K46" s="42"/>
      <c r="L46" s="42"/>
      <c r="M46" s="42"/>
    </row>
    <row r="47" spans="1:13" ht="24" hidden="1" x14ac:dyDescent="0.2">
      <c r="A47" s="45"/>
      <c r="B47" s="45"/>
      <c r="C47" s="45"/>
      <c r="D47" s="45"/>
      <c r="E47" s="47">
        <v>31322</v>
      </c>
      <c r="F47" s="48" t="s">
        <v>41</v>
      </c>
      <c r="G47" s="42"/>
      <c r="H47" s="42"/>
      <c r="I47" s="42"/>
      <c r="J47" s="42"/>
      <c r="K47" s="42"/>
      <c r="L47" s="42"/>
      <c r="M47" s="42"/>
    </row>
    <row r="48" spans="1:13" hidden="1" x14ac:dyDescent="0.2">
      <c r="A48" s="45"/>
      <c r="B48" s="45"/>
      <c r="C48" s="45"/>
      <c r="D48" s="45"/>
      <c r="E48" s="47">
        <v>31329</v>
      </c>
      <c r="F48" s="48" t="s">
        <v>42</v>
      </c>
      <c r="G48" s="42"/>
      <c r="H48" s="42"/>
      <c r="I48" s="42"/>
      <c r="J48" s="42"/>
      <c r="K48" s="42"/>
      <c r="L48" s="42"/>
      <c r="M48" s="42"/>
    </row>
    <row r="49" spans="1:13" x14ac:dyDescent="0.2">
      <c r="A49" s="34"/>
      <c r="B49" s="34"/>
      <c r="C49" s="34"/>
      <c r="D49" s="34">
        <v>3133</v>
      </c>
      <c r="E49" s="35"/>
      <c r="F49" s="22" t="s">
        <v>43</v>
      </c>
      <c r="G49" s="49">
        <f t="shared" ref="G49:M49" si="15">SUM(G50:G51)</f>
        <v>0</v>
      </c>
      <c r="H49" s="49">
        <f t="shared" si="15"/>
        <v>0</v>
      </c>
      <c r="I49" s="49">
        <f t="shared" si="15"/>
        <v>0</v>
      </c>
      <c r="J49" s="49">
        <f t="shared" si="15"/>
        <v>0</v>
      </c>
      <c r="K49" s="49">
        <f t="shared" si="15"/>
        <v>0</v>
      </c>
      <c r="L49" s="49">
        <f t="shared" si="15"/>
        <v>0</v>
      </c>
      <c r="M49" s="49">
        <f t="shared" si="15"/>
        <v>0</v>
      </c>
    </row>
    <row r="50" spans="1:13" x14ac:dyDescent="0.2">
      <c r="A50" s="45"/>
      <c r="B50" s="45"/>
      <c r="C50" s="45"/>
      <c r="D50" s="45"/>
      <c r="E50" s="47">
        <v>31332</v>
      </c>
      <c r="F50" s="48" t="s">
        <v>44</v>
      </c>
      <c r="G50" s="42"/>
      <c r="H50" s="42"/>
      <c r="I50" s="42"/>
      <c r="J50" s="42"/>
      <c r="K50" s="42"/>
      <c r="L50" s="42"/>
      <c r="M50" s="42"/>
    </row>
    <row r="51" spans="1:13" ht="24" x14ac:dyDescent="0.2">
      <c r="A51" s="45"/>
      <c r="B51" s="45"/>
      <c r="C51" s="45"/>
      <c r="D51" s="45"/>
      <c r="E51" s="47">
        <v>31333</v>
      </c>
      <c r="F51" s="48" t="s">
        <v>45</v>
      </c>
      <c r="G51" s="42"/>
      <c r="H51" s="42"/>
      <c r="I51" s="42"/>
      <c r="J51" s="42"/>
      <c r="K51" s="42"/>
      <c r="L51" s="42"/>
      <c r="M51" s="42"/>
    </row>
    <row r="52" spans="1:13" x14ac:dyDescent="0.2">
      <c r="A52" s="26"/>
      <c r="B52" s="26">
        <v>32</v>
      </c>
      <c r="C52" s="26"/>
      <c r="D52" s="26"/>
      <c r="E52" s="27"/>
      <c r="F52" s="28" t="s">
        <v>46</v>
      </c>
      <c r="G52" s="29">
        <f t="shared" ref="G52:M52" si="16">G53+G72+G103+G164</f>
        <v>1193950</v>
      </c>
      <c r="H52" s="29">
        <f t="shared" si="16"/>
        <v>0</v>
      </c>
      <c r="I52" s="29">
        <f t="shared" si="16"/>
        <v>69930</v>
      </c>
      <c r="J52" s="29">
        <f t="shared" si="16"/>
        <v>0</v>
      </c>
      <c r="K52" s="29">
        <f t="shared" si="16"/>
        <v>0</v>
      </c>
      <c r="L52" s="29">
        <f t="shared" si="16"/>
        <v>0</v>
      </c>
      <c r="M52" s="29">
        <f t="shared" si="16"/>
        <v>0</v>
      </c>
    </row>
    <row r="53" spans="1:13" x14ac:dyDescent="0.2">
      <c r="A53" s="30"/>
      <c r="B53" s="30"/>
      <c r="C53" s="30">
        <v>321</v>
      </c>
      <c r="D53" s="30"/>
      <c r="E53" s="39"/>
      <c r="F53" s="32" t="s">
        <v>47</v>
      </c>
      <c r="G53" s="43">
        <f t="shared" ref="G53:M53" si="17">G54+G62+G66+G69</f>
        <v>201000</v>
      </c>
      <c r="H53" s="43">
        <f t="shared" si="17"/>
        <v>0</v>
      </c>
      <c r="I53" s="43">
        <f t="shared" si="17"/>
        <v>700</v>
      </c>
      <c r="J53" s="43">
        <f t="shared" si="17"/>
        <v>0</v>
      </c>
      <c r="K53" s="43">
        <f t="shared" si="17"/>
        <v>0</v>
      </c>
      <c r="L53" s="43">
        <f t="shared" si="17"/>
        <v>0</v>
      </c>
      <c r="M53" s="43">
        <f t="shared" si="17"/>
        <v>0</v>
      </c>
    </row>
    <row r="54" spans="1:13" x14ac:dyDescent="0.2">
      <c r="A54" s="19"/>
      <c r="B54" s="20"/>
      <c r="C54" s="20"/>
      <c r="D54" s="20">
        <v>3211</v>
      </c>
      <c r="E54" s="50"/>
      <c r="F54" s="22" t="s">
        <v>48</v>
      </c>
      <c r="G54" s="23">
        <f t="shared" ref="G54" si="18">SUM(G55:G61)</f>
        <v>53400</v>
      </c>
      <c r="H54" s="23">
        <f t="shared" ref="H54:M54" si="19">SUM(H55:H61)</f>
        <v>0</v>
      </c>
      <c r="I54" s="23">
        <f t="shared" si="19"/>
        <v>700</v>
      </c>
      <c r="J54" s="23">
        <f t="shared" si="19"/>
        <v>0</v>
      </c>
      <c r="K54" s="23">
        <f t="shared" si="19"/>
        <v>0</v>
      </c>
      <c r="L54" s="23">
        <f t="shared" si="19"/>
        <v>0</v>
      </c>
      <c r="M54" s="23">
        <f t="shared" si="19"/>
        <v>0</v>
      </c>
    </row>
    <row r="55" spans="1:13" x14ac:dyDescent="0.2">
      <c r="A55" s="51"/>
      <c r="B55" s="52"/>
      <c r="C55" s="20"/>
      <c r="D55" s="52"/>
      <c r="E55" s="53">
        <v>32111</v>
      </c>
      <c r="F55" s="40" t="s">
        <v>49</v>
      </c>
      <c r="G55" s="137">
        <v>21400</v>
      </c>
      <c r="H55" s="137"/>
      <c r="I55" s="137">
        <v>700</v>
      </c>
      <c r="J55" s="137"/>
      <c r="K55" s="137"/>
      <c r="L55" s="137"/>
      <c r="M55" s="137"/>
    </row>
    <row r="56" spans="1:13" x14ac:dyDescent="0.2">
      <c r="A56" s="51"/>
      <c r="B56" s="52"/>
      <c r="C56" s="20"/>
      <c r="D56" s="52"/>
      <c r="E56" s="53">
        <v>32112</v>
      </c>
      <c r="F56" s="40" t="s">
        <v>50</v>
      </c>
      <c r="G56" s="137"/>
      <c r="H56" s="137"/>
      <c r="I56" s="137"/>
      <c r="J56" s="137"/>
      <c r="K56" s="137"/>
      <c r="L56" s="137"/>
      <c r="M56" s="137"/>
    </row>
    <row r="57" spans="1:13" x14ac:dyDescent="0.2">
      <c r="A57" s="51"/>
      <c r="B57" s="52"/>
      <c r="C57" s="20"/>
      <c r="D57" s="52"/>
      <c r="E57" s="53">
        <v>32113</v>
      </c>
      <c r="F57" s="40" t="s">
        <v>51</v>
      </c>
      <c r="G57" s="137">
        <v>16000</v>
      </c>
      <c r="H57" s="137"/>
      <c r="I57" s="137"/>
      <c r="J57" s="137"/>
      <c r="K57" s="137"/>
      <c r="L57" s="137"/>
      <c r="M57" s="137"/>
    </row>
    <row r="58" spans="1:13" x14ac:dyDescent="0.2">
      <c r="A58" s="51"/>
      <c r="B58" s="52"/>
      <c r="C58" s="20"/>
      <c r="D58" s="52"/>
      <c r="E58" s="53">
        <v>32114</v>
      </c>
      <c r="F58" s="40" t="s">
        <v>52</v>
      </c>
      <c r="G58" s="137"/>
      <c r="H58" s="137"/>
      <c r="I58" s="137"/>
      <c r="J58" s="137"/>
      <c r="K58" s="137"/>
      <c r="L58" s="137"/>
      <c r="M58" s="137"/>
    </row>
    <row r="59" spans="1:13" s="55" customFormat="1" ht="14.25" customHeight="1" x14ac:dyDescent="0.2">
      <c r="A59" s="51"/>
      <c r="B59" s="52"/>
      <c r="C59" s="20"/>
      <c r="D59" s="52"/>
      <c r="E59" s="53">
        <v>32115</v>
      </c>
      <c r="F59" s="40" t="s">
        <v>53</v>
      </c>
      <c r="G59" s="137">
        <v>15000</v>
      </c>
      <c r="H59" s="137"/>
      <c r="I59" s="137"/>
      <c r="J59" s="137"/>
      <c r="K59" s="137"/>
      <c r="L59" s="137"/>
      <c r="M59" s="137"/>
    </row>
    <row r="60" spans="1:13" s="55" customFormat="1" ht="14.25" customHeight="1" x14ac:dyDescent="0.2">
      <c r="A60" s="51"/>
      <c r="B60" s="52"/>
      <c r="C60" s="20"/>
      <c r="D60" s="52"/>
      <c r="E60" s="53">
        <v>32116</v>
      </c>
      <c r="F60" s="40" t="s">
        <v>54</v>
      </c>
      <c r="G60" s="137"/>
      <c r="H60" s="137"/>
      <c r="I60" s="137"/>
      <c r="J60" s="137"/>
      <c r="K60" s="137"/>
      <c r="L60" s="137"/>
      <c r="M60" s="137"/>
    </row>
    <row r="61" spans="1:13" x14ac:dyDescent="0.2">
      <c r="A61" s="51"/>
      <c r="B61" s="52"/>
      <c r="C61" s="20"/>
      <c r="D61" s="52"/>
      <c r="E61" s="53">
        <v>32119</v>
      </c>
      <c r="F61" s="40" t="s">
        <v>55</v>
      </c>
      <c r="G61" s="137">
        <v>1000</v>
      </c>
      <c r="H61" s="137"/>
      <c r="I61" s="137"/>
      <c r="J61" s="137"/>
      <c r="K61" s="137"/>
      <c r="L61" s="137"/>
      <c r="M61" s="137"/>
    </row>
    <row r="62" spans="1:13" x14ac:dyDescent="0.2">
      <c r="A62" s="19"/>
      <c r="B62" s="20"/>
      <c r="C62" s="20"/>
      <c r="D62" s="20">
        <v>3212</v>
      </c>
      <c r="E62" s="50"/>
      <c r="F62" s="22" t="s">
        <v>56</v>
      </c>
      <c r="G62" s="23">
        <f t="shared" ref="G62:M62" si="20">SUM(G63:G65)</f>
        <v>141200</v>
      </c>
      <c r="H62" s="23">
        <f t="shared" si="20"/>
        <v>0</v>
      </c>
      <c r="I62" s="23">
        <f t="shared" si="20"/>
        <v>0</v>
      </c>
      <c r="J62" s="23">
        <f t="shared" si="20"/>
        <v>0</v>
      </c>
      <c r="K62" s="23">
        <f t="shared" si="20"/>
        <v>0</v>
      </c>
      <c r="L62" s="23">
        <f t="shared" si="20"/>
        <v>0</v>
      </c>
      <c r="M62" s="23">
        <f t="shared" si="20"/>
        <v>0</v>
      </c>
    </row>
    <row r="63" spans="1:13" x14ac:dyDescent="0.2">
      <c r="A63" s="51"/>
      <c r="B63" s="52"/>
      <c r="C63" s="20"/>
      <c r="D63" s="52"/>
      <c r="E63" s="53">
        <v>32121</v>
      </c>
      <c r="F63" s="40" t="s">
        <v>57</v>
      </c>
      <c r="G63" s="137">
        <v>141200</v>
      </c>
      <c r="H63" s="137"/>
      <c r="I63" s="137"/>
      <c r="J63" s="137"/>
      <c r="K63" s="137"/>
      <c r="L63" s="137"/>
      <c r="M63" s="137"/>
    </row>
    <row r="64" spans="1:13" s="55" customFormat="1" x14ac:dyDescent="0.2">
      <c r="A64" s="51"/>
      <c r="B64" s="51"/>
      <c r="C64" s="20"/>
      <c r="D64" s="51"/>
      <c r="E64" s="56">
        <v>32122</v>
      </c>
      <c r="F64" s="40" t="s">
        <v>58</v>
      </c>
      <c r="G64" s="137"/>
      <c r="H64" s="137"/>
      <c r="I64" s="137"/>
      <c r="J64" s="137"/>
      <c r="K64" s="137"/>
      <c r="L64" s="137"/>
      <c r="M64" s="137"/>
    </row>
    <row r="65" spans="1:13" x14ac:dyDescent="0.2">
      <c r="A65" s="51"/>
      <c r="B65" s="51"/>
      <c r="C65" s="20"/>
      <c r="D65" s="51"/>
      <c r="E65" s="56">
        <v>32123</v>
      </c>
      <c r="F65" s="40" t="s">
        <v>59</v>
      </c>
      <c r="G65" s="137"/>
      <c r="H65" s="137"/>
      <c r="I65" s="137"/>
      <c r="J65" s="137"/>
      <c r="K65" s="137"/>
      <c r="L65" s="137"/>
      <c r="M65" s="137"/>
    </row>
    <row r="66" spans="1:13" x14ac:dyDescent="0.2">
      <c r="A66" s="19"/>
      <c r="B66" s="19"/>
      <c r="C66" s="20"/>
      <c r="D66" s="19">
        <v>3213</v>
      </c>
      <c r="E66" s="57"/>
      <c r="F66" s="22" t="s">
        <v>60</v>
      </c>
      <c r="G66" s="58">
        <f t="shared" ref="G66:M66" si="21">SUM(G67:G68)</f>
        <v>5600</v>
      </c>
      <c r="H66" s="58">
        <f t="shared" si="21"/>
        <v>0</v>
      </c>
      <c r="I66" s="58">
        <f t="shared" si="21"/>
        <v>0</v>
      </c>
      <c r="J66" s="58">
        <f t="shared" si="21"/>
        <v>0</v>
      </c>
      <c r="K66" s="58">
        <f t="shared" si="21"/>
        <v>0</v>
      </c>
      <c r="L66" s="58">
        <f t="shared" si="21"/>
        <v>0</v>
      </c>
      <c r="M66" s="58">
        <f t="shared" si="21"/>
        <v>0</v>
      </c>
    </row>
    <row r="67" spans="1:13" s="25" customFormat="1" x14ac:dyDescent="0.2">
      <c r="A67" s="51"/>
      <c r="B67" s="51"/>
      <c r="C67" s="20"/>
      <c r="D67" s="51"/>
      <c r="E67" s="56">
        <v>32131</v>
      </c>
      <c r="F67" s="40" t="s">
        <v>61</v>
      </c>
      <c r="G67" s="137">
        <v>4500</v>
      </c>
      <c r="H67" s="137"/>
      <c r="I67" s="137"/>
      <c r="J67" s="137"/>
      <c r="K67" s="137"/>
      <c r="L67" s="137"/>
      <c r="M67" s="137"/>
    </row>
    <row r="68" spans="1:13" s="55" customFormat="1" x14ac:dyDescent="0.2">
      <c r="A68" s="51"/>
      <c r="B68" s="51"/>
      <c r="C68" s="20"/>
      <c r="D68" s="51"/>
      <c r="E68" s="56">
        <v>32132</v>
      </c>
      <c r="F68" s="40" t="s">
        <v>62</v>
      </c>
      <c r="G68" s="137">
        <v>1100</v>
      </c>
      <c r="H68" s="137"/>
      <c r="I68" s="137"/>
      <c r="J68" s="137"/>
      <c r="K68" s="137"/>
      <c r="L68" s="137"/>
      <c r="M68" s="137"/>
    </row>
    <row r="69" spans="1:13" x14ac:dyDescent="0.2">
      <c r="A69" s="19"/>
      <c r="B69" s="19"/>
      <c r="C69" s="20"/>
      <c r="D69" s="19">
        <v>3214</v>
      </c>
      <c r="E69" s="57"/>
      <c r="F69" s="22" t="s">
        <v>63</v>
      </c>
      <c r="G69" s="58">
        <f>SUM(G70:G71)</f>
        <v>800</v>
      </c>
      <c r="H69" s="58"/>
      <c r="I69" s="58"/>
      <c r="J69" s="58"/>
      <c r="K69" s="58"/>
      <c r="L69" s="58"/>
      <c r="M69" s="58"/>
    </row>
    <row r="70" spans="1:13" s="25" customFormat="1" x14ac:dyDescent="0.2">
      <c r="A70" s="51"/>
      <c r="B70" s="51"/>
      <c r="C70" s="20"/>
      <c r="D70" s="51"/>
      <c r="E70" s="56">
        <v>32141</v>
      </c>
      <c r="F70" s="40" t="s">
        <v>64</v>
      </c>
      <c r="G70" s="137"/>
      <c r="H70" s="137"/>
      <c r="I70" s="137"/>
      <c r="J70" s="137"/>
      <c r="K70" s="137"/>
      <c r="L70" s="137"/>
      <c r="M70" s="137"/>
    </row>
    <row r="71" spans="1:13" s="55" customFormat="1" x14ac:dyDescent="0.2">
      <c r="A71" s="51"/>
      <c r="B71" s="51"/>
      <c r="C71" s="20"/>
      <c r="D71" s="51"/>
      <c r="E71" s="56">
        <v>32149</v>
      </c>
      <c r="F71" s="40" t="s">
        <v>63</v>
      </c>
      <c r="G71" s="137">
        <v>800</v>
      </c>
      <c r="H71" s="137"/>
      <c r="I71" s="137"/>
      <c r="J71" s="137"/>
      <c r="K71" s="137"/>
      <c r="L71" s="137"/>
      <c r="M71" s="137"/>
    </row>
    <row r="72" spans="1:13" x14ac:dyDescent="0.2">
      <c r="A72" s="30"/>
      <c r="B72" s="30"/>
      <c r="C72" s="30">
        <v>322</v>
      </c>
      <c r="D72" s="30"/>
      <c r="E72" s="39"/>
      <c r="F72" s="32" t="s">
        <v>65</v>
      </c>
      <c r="G72" s="59">
        <f t="shared" ref="G72:M72" si="22">G73+G80+G87+G93+G98+G101</f>
        <v>759554</v>
      </c>
      <c r="H72" s="59">
        <f t="shared" si="22"/>
        <v>0</v>
      </c>
      <c r="I72" s="59">
        <f t="shared" si="22"/>
        <v>5605</v>
      </c>
      <c r="J72" s="59">
        <f t="shared" si="22"/>
        <v>0</v>
      </c>
      <c r="K72" s="59">
        <f t="shared" si="22"/>
        <v>0</v>
      </c>
      <c r="L72" s="59">
        <f t="shared" si="22"/>
        <v>0</v>
      </c>
      <c r="M72" s="59">
        <f t="shared" si="22"/>
        <v>0</v>
      </c>
    </row>
    <row r="73" spans="1:13" x14ac:dyDescent="0.2">
      <c r="A73" s="19"/>
      <c r="B73" s="19"/>
      <c r="C73" s="20"/>
      <c r="D73" s="19">
        <v>3221</v>
      </c>
      <c r="E73" s="57"/>
      <c r="F73" s="22" t="s">
        <v>66</v>
      </c>
      <c r="G73" s="60">
        <f t="shared" ref="G73" si="23">SUM(G74:G79)</f>
        <v>124100</v>
      </c>
      <c r="H73" s="60">
        <f t="shared" ref="H73:M73" si="24">SUM(H74:H79)</f>
        <v>0</v>
      </c>
      <c r="I73" s="60">
        <f t="shared" si="24"/>
        <v>0</v>
      </c>
      <c r="J73" s="60">
        <f t="shared" si="24"/>
        <v>0</v>
      </c>
      <c r="K73" s="60">
        <f t="shared" si="24"/>
        <v>0</v>
      </c>
      <c r="L73" s="60">
        <f t="shared" si="24"/>
        <v>0</v>
      </c>
      <c r="M73" s="60">
        <f t="shared" si="24"/>
        <v>0</v>
      </c>
    </row>
    <row r="74" spans="1:13" x14ac:dyDescent="0.2">
      <c r="A74" s="51"/>
      <c r="B74" s="51"/>
      <c r="C74" s="20"/>
      <c r="D74" s="51"/>
      <c r="E74" s="56">
        <v>32211</v>
      </c>
      <c r="F74" s="40" t="s">
        <v>67</v>
      </c>
      <c r="G74" s="137">
        <v>58900</v>
      </c>
      <c r="H74" s="137"/>
      <c r="I74" s="137"/>
      <c r="J74" s="137"/>
      <c r="K74" s="137"/>
      <c r="L74" s="137"/>
      <c r="M74" s="137"/>
    </row>
    <row r="75" spans="1:13" x14ac:dyDescent="0.2">
      <c r="A75" s="51"/>
      <c r="B75" s="51"/>
      <c r="C75" s="20"/>
      <c r="D75" s="51"/>
      <c r="E75" s="56">
        <v>32212</v>
      </c>
      <c r="F75" s="40" t="s">
        <v>68</v>
      </c>
      <c r="G75" s="137">
        <v>8000</v>
      </c>
      <c r="H75" s="137"/>
      <c r="I75" s="137"/>
      <c r="J75" s="137"/>
      <c r="K75" s="137"/>
      <c r="L75" s="137"/>
      <c r="M75" s="137"/>
    </row>
    <row r="76" spans="1:13" x14ac:dyDescent="0.2">
      <c r="A76" s="51"/>
      <c r="B76" s="51"/>
      <c r="C76" s="20"/>
      <c r="D76" s="51"/>
      <c r="E76" s="56">
        <v>32213</v>
      </c>
      <c r="F76" s="40" t="s">
        <v>69</v>
      </c>
      <c r="G76" s="137"/>
      <c r="H76" s="137"/>
      <c r="I76" s="137"/>
      <c r="J76" s="137"/>
      <c r="K76" s="137"/>
      <c r="L76" s="137"/>
      <c r="M76" s="137"/>
    </row>
    <row r="77" spans="1:13" x14ac:dyDescent="0.2">
      <c r="A77" s="51"/>
      <c r="B77" s="51"/>
      <c r="C77" s="20"/>
      <c r="D77" s="51"/>
      <c r="E77" s="56">
        <v>32214</v>
      </c>
      <c r="F77" s="40" t="s">
        <v>70</v>
      </c>
      <c r="G77" s="137">
        <v>30000</v>
      </c>
      <c r="H77" s="137"/>
      <c r="I77" s="137"/>
      <c r="J77" s="137"/>
      <c r="K77" s="137"/>
      <c r="L77" s="137"/>
      <c r="M77" s="137"/>
    </row>
    <row r="78" spans="1:13" x14ac:dyDescent="0.2">
      <c r="A78" s="51"/>
      <c r="B78" s="51"/>
      <c r="C78" s="20"/>
      <c r="D78" s="51"/>
      <c r="E78" s="56">
        <v>32216</v>
      </c>
      <c r="F78" s="40" t="s">
        <v>71</v>
      </c>
      <c r="G78" s="137">
        <v>17200</v>
      </c>
      <c r="H78" s="137"/>
      <c r="I78" s="137"/>
      <c r="J78" s="137"/>
      <c r="K78" s="137"/>
      <c r="L78" s="137"/>
      <c r="M78" s="137"/>
    </row>
    <row r="79" spans="1:13" x14ac:dyDescent="0.2">
      <c r="A79" s="51"/>
      <c r="B79" s="51"/>
      <c r="C79" s="52"/>
      <c r="D79" s="51"/>
      <c r="E79" s="56">
        <v>32219</v>
      </c>
      <c r="F79" s="40" t="s">
        <v>72</v>
      </c>
      <c r="G79" s="137">
        <v>10000</v>
      </c>
      <c r="H79" s="137"/>
      <c r="I79" s="137"/>
      <c r="J79" s="137"/>
      <c r="K79" s="137"/>
      <c r="L79" s="137"/>
      <c r="M79" s="137"/>
    </row>
    <row r="80" spans="1:13" x14ac:dyDescent="0.2">
      <c r="A80" s="19"/>
      <c r="B80" s="19"/>
      <c r="C80" s="20"/>
      <c r="D80" s="19">
        <v>3222</v>
      </c>
      <c r="E80" s="57"/>
      <c r="F80" s="22" t="s">
        <v>73</v>
      </c>
      <c r="G80" s="61">
        <f t="shared" ref="G80:M80" si="25">SUM(G81:G86)</f>
        <v>0</v>
      </c>
      <c r="H80" s="61">
        <f t="shared" si="25"/>
        <v>0</v>
      </c>
      <c r="I80" s="61">
        <f t="shared" si="25"/>
        <v>5455</v>
      </c>
      <c r="J80" s="61">
        <f t="shared" si="25"/>
        <v>0</v>
      </c>
      <c r="K80" s="61">
        <f t="shared" si="25"/>
        <v>0</v>
      </c>
      <c r="L80" s="61">
        <f t="shared" si="25"/>
        <v>0</v>
      </c>
      <c r="M80" s="61">
        <f t="shared" si="25"/>
        <v>0</v>
      </c>
    </row>
    <row r="81" spans="1:13" x14ac:dyDescent="0.2">
      <c r="A81" s="51"/>
      <c r="B81" s="51"/>
      <c r="C81" s="52"/>
      <c r="D81" s="51"/>
      <c r="E81" s="56">
        <v>32221</v>
      </c>
      <c r="F81" s="40" t="s">
        <v>74</v>
      </c>
      <c r="G81" s="137"/>
      <c r="H81" s="137"/>
      <c r="I81" s="137"/>
      <c r="J81" s="137"/>
      <c r="K81" s="137"/>
      <c r="L81" s="137"/>
      <c r="M81" s="137"/>
    </row>
    <row r="82" spans="1:13" x14ac:dyDescent="0.2">
      <c r="A82" s="51"/>
      <c r="B82" s="51"/>
      <c r="C82" s="52"/>
      <c r="D82" s="51"/>
      <c r="E82" s="56">
        <v>32222</v>
      </c>
      <c r="F82" s="40" t="s">
        <v>75</v>
      </c>
      <c r="G82" s="137"/>
      <c r="H82" s="137"/>
      <c r="I82" s="137"/>
      <c r="J82" s="137"/>
      <c r="K82" s="137"/>
      <c r="L82" s="137"/>
      <c r="M82" s="137"/>
    </row>
    <row r="83" spans="1:13" x14ac:dyDescent="0.2">
      <c r="A83" s="51"/>
      <c r="B83" s="51"/>
      <c r="C83" s="52"/>
      <c r="D83" s="51"/>
      <c r="E83" s="56">
        <v>32223</v>
      </c>
      <c r="F83" s="40" t="s">
        <v>76</v>
      </c>
      <c r="G83" s="137"/>
      <c r="H83" s="137"/>
      <c r="I83" s="137"/>
      <c r="J83" s="137"/>
      <c r="K83" s="137"/>
      <c r="L83" s="137"/>
      <c r="M83" s="137"/>
    </row>
    <row r="84" spans="1:13" x14ac:dyDescent="0.2">
      <c r="A84" s="51"/>
      <c r="B84" s="51"/>
      <c r="C84" s="52"/>
      <c r="D84" s="51"/>
      <c r="E84" s="56">
        <v>32224</v>
      </c>
      <c r="F84" s="40" t="s">
        <v>77</v>
      </c>
      <c r="G84" s="137"/>
      <c r="H84" s="137"/>
      <c r="I84" s="137">
        <v>5455</v>
      </c>
      <c r="J84" s="137"/>
      <c r="K84" s="137"/>
      <c r="L84" s="137"/>
      <c r="M84" s="137"/>
    </row>
    <row r="85" spans="1:13" x14ac:dyDescent="0.2">
      <c r="A85" s="51"/>
      <c r="B85" s="51"/>
      <c r="C85" s="52"/>
      <c r="D85" s="51"/>
      <c r="E85" s="56">
        <v>32225</v>
      </c>
      <c r="F85" s="40" t="s">
        <v>78</v>
      </c>
      <c r="G85" s="137"/>
      <c r="H85" s="137"/>
      <c r="I85" s="137"/>
      <c r="J85" s="137"/>
      <c r="K85" s="137"/>
      <c r="L85" s="137"/>
      <c r="M85" s="137"/>
    </row>
    <row r="86" spans="1:13" x14ac:dyDescent="0.2">
      <c r="A86" s="51"/>
      <c r="B86" s="51"/>
      <c r="C86" s="52"/>
      <c r="D86" s="51"/>
      <c r="E86" s="56">
        <v>32229</v>
      </c>
      <c r="F86" s="40" t="s">
        <v>79</v>
      </c>
      <c r="G86" s="137"/>
      <c r="H86" s="137"/>
      <c r="I86" s="137"/>
      <c r="J86" s="137"/>
      <c r="K86" s="137"/>
      <c r="L86" s="137"/>
      <c r="M86" s="137"/>
    </row>
    <row r="87" spans="1:13" x14ac:dyDescent="0.2">
      <c r="A87" s="19"/>
      <c r="B87" s="19"/>
      <c r="C87" s="20"/>
      <c r="D87" s="19">
        <v>3223</v>
      </c>
      <c r="E87" s="57"/>
      <c r="F87" s="22" t="s">
        <v>80</v>
      </c>
      <c r="G87" s="58">
        <f t="shared" ref="G87:M87" si="26">SUM(G88:G92)</f>
        <v>606254</v>
      </c>
      <c r="H87" s="58">
        <f t="shared" si="26"/>
        <v>0</v>
      </c>
      <c r="I87" s="58">
        <f t="shared" si="26"/>
        <v>150</v>
      </c>
      <c r="J87" s="58">
        <f t="shared" si="26"/>
        <v>0</v>
      </c>
      <c r="K87" s="58">
        <f t="shared" si="26"/>
        <v>0</v>
      </c>
      <c r="L87" s="58">
        <f t="shared" si="26"/>
        <v>0</v>
      </c>
      <c r="M87" s="58">
        <f t="shared" si="26"/>
        <v>0</v>
      </c>
    </row>
    <row r="88" spans="1:13" x14ac:dyDescent="0.2">
      <c r="A88" s="51"/>
      <c r="B88" s="51"/>
      <c r="C88" s="52"/>
      <c r="D88" s="51"/>
      <c r="E88" s="56">
        <v>32231</v>
      </c>
      <c r="F88" s="40" t="s">
        <v>81</v>
      </c>
      <c r="G88" s="137">
        <v>241600</v>
      </c>
      <c r="H88" s="137"/>
      <c r="I88" s="137">
        <v>100</v>
      </c>
      <c r="J88" s="137"/>
      <c r="K88" s="137"/>
      <c r="L88" s="137"/>
      <c r="M88" s="137"/>
    </row>
    <row r="89" spans="1:13" x14ac:dyDescent="0.2">
      <c r="A89" s="51"/>
      <c r="B89" s="51"/>
      <c r="C89" s="52"/>
      <c r="D89" s="51"/>
      <c r="E89" s="56">
        <v>32232</v>
      </c>
      <c r="F89" s="40" t="s">
        <v>82</v>
      </c>
      <c r="G89" s="137"/>
      <c r="H89" s="137"/>
      <c r="I89" s="137"/>
      <c r="J89" s="137"/>
      <c r="K89" s="137"/>
      <c r="L89" s="137"/>
      <c r="M89" s="137"/>
    </row>
    <row r="90" spans="1:13" x14ac:dyDescent="0.2">
      <c r="A90" s="51"/>
      <c r="B90" s="51"/>
      <c r="C90" s="52"/>
      <c r="D90" s="51"/>
      <c r="E90" s="56">
        <v>32233</v>
      </c>
      <c r="F90" s="40" t="s">
        <v>83</v>
      </c>
      <c r="G90" s="137">
        <v>333854</v>
      </c>
      <c r="H90" s="137"/>
      <c r="I90" s="137">
        <v>50</v>
      </c>
      <c r="J90" s="137"/>
      <c r="K90" s="137"/>
      <c r="L90" s="137"/>
      <c r="M90" s="137"/>
    </row>
    <row r="91" spans="1:13" x14ac:dyDescent="0.2">
      <c r="A91" s="51"/>
      <c r="B91" s="51"/>
      <c r="C91" s="52"/>
      <c r="D91" s="51"/>
      <c r="E91" s="56">
        <v>32234</v>
      </c>
      <c r="F91" s="40" t="s">
        <v>84</v>
      </c>
      <c r="G91" s="137">
        <v>30800</v>
      </c>
      <c r="H91" s="137"/>
      <c r="I91" s="137"/>
      <c r="J91" s="137"/>
      <c r="K91" s="137"/>
      <c r="L91" s="137"/>
      <c r="M91" s="137"/>
    </row>
    <row r="92" spans="1:13" ht="24" x14ac:dyDescent="0.2">
      <c r="A92" s="51"/>
      <c r="B92" s="51"/>
      <c r="C92" s="52"/>
      <c r="D92" s="51"/>
      <c r="E92" s="62">
        <v>32239</v>
      </c>
      <c r="F92" s="40" t="s">
        <v>85</v>
      </c>
      <c r="G92" s="137"/>
      <c r="H92" s="137"/>
      <c r="I92" s="137"/>
      <c r="J92" s="137"/>
      <c r="K92" s="137"/>
      <c r="L92" s="137"/>
      <c r="M92" s="137"/>
    </row>
    <row r="93" spans="1:13" x14ac:dyDescent="0.2">
      <c r="A93" s="63"/>
      <c r="B93" s="63"/>
      <c r="C93" s="20"/>
      <c r="D93" s="63">
        <v>3224</v>
      </c>
      <c r="E93" s="64"/>
      <c r="F93" s="65" t="s">
        <v>86</v>
      </c>
      <c r="G93" s="67">
        <f t="shared" ref="G93:M93" si="27">SUM(G94:G97)</f>
        <v>5500</v>
      </c>
      <c r="H93" s="67">
        <f t="shared" si="27"/>
        <v>0</v>
      </c>
      <c r="I93" s="67">
        <f t="shared" si="27"/>
        <v>0</v>
      </c>
      <c r="J93" s="67">
        <f t="shared" si="27"/>
        <v>0</v>
      </c>
      <c r="K93" s="67">
        <f t="shared" si="27"/>
        <v>0</v>
      </c>
      <c r="L93" s="67">
        <f t="shared" si="27"/>
        <v>0</v>
      </c>
      <c r="M93" s="67">
        <f t="shared" si="27"/>
        <v>0</v>
      </c>
    </row>
    <row r="94" spans="1:13" ht="24" x14ac:dyDescent="0.2">
      <c r="A94" s="51"/>
      <c r="B94" s="51"/>
      <c r="C94" s="52"/>
      <c r="D94" s="51"/>
      <c r="E94" s="62">
        <v>32241</v>
      </c>
      <c r="F94" s="40" t="s">
        <v>87</v>
      </c>
      <c r="G94" s="137">
        <v>0</v>
      </c>
      <c r="H94" s="137"/>
      <c r="I94" s="137"/>
      <c r="J94" s="137"/>
      <c r="K94" s="137"/>
      <c r="L94" s="137"/>
      <c r="M94" s="137"/>
    </row>
    <row r="95" spans="1:13" ht="24" x14ac:dyDescent="0.2">
      <c r="A95" s="51"/>
      <c r="B95" s="51"/>
      <c r="C95" s="52"/>
      <c r="D95" s="51"/>
      <c r="E95" s="62">
        <v>32242</v>
      </c>
      <c r="F95" s="40" t="s">
        <v>88</v>
      </c>
      <c r="G95" s="137">
        <v>2500</v>
      </c>
      <c r="H95" s="137"/>
      <c r="I95" s="137"/>
      <c r="J95" s="137"/>
      <c r="K95" s="137"/>
      <c r="L95" s="137"/>
      <c r="M95" s="137"/>
    </row>
    <row r="96" spans="1:13" s="55" customFormat="1" ht="24" x14ac:dyDescent="0.2">
      <c r="A96" s="51"/>
      <c r="B96" s="51"/>
      <c r="C96" s="52"/>
      <c r="D96" s="51"/>
      <c r="E96" s="62">
        <v>32243</v>
      </c>
      <c r="F96" s="40" t="s">
        <v>89</v>
      </c>
      <c r="G96" s="137">
        <v>3000</v>
      </c>
      <c r="H96" s="137"/>
      <c r="I96" s="137"/>
      <c r="J96" s="137"/>
      <c r="K96" s="137"/>
      <c r="L96" s="137"/>
      <c r="M96" s="137"/>
    </row>
    <row r="97" spans="1:13" s="70" customFormat="1" ht="24" x14ac:dyDescent="0.2">
      <c r="A97" s="51"/>
      <c r="B97" s="51"/>
      <c r="C97" s="52"/>
      <c r="D97" s="51"/>
      <c r="E97" s="62">
        <v>32244</v>
      </c>
      <c r="F97" s="69" t="s">
        <v>90</v>
      </c>
      <c r="G97" s="137"/>
      <c r="H97" s="137"/>
      <c r="I97" s="137"/>
      <c r="J97" s="137"/>
      <c r="K97" s="137"/>
      <c r="L97" s="137"/>
      <c r="M97" s="137"/>
    </row>
    <row r="98" spans="1:13" s="70" customFormat="1" x14ac:dyDescent="0.2">
      <c r="A98" s="19"/>
      <c r="B98" s="19"/>
      <c r="C98" s="20"/>
      <c r="D98" s="19">
        <v>3225</v>
      </c>
      <c r="E98" s="62"/>
      <c r="F98" s="22" t="s">
        <v>91</v>
      </c>
      <c r="G98" s="58">
        <f t="shared" ref="G98:M98" si="28">SUM(G99:G100)</f>
        <v>18700</v>
      </c>
      <c r="H98" s="58">
        <f t="shared" si="28"/>
        <v>0</v>
      </c>
      <c r="I98" s="58">
        <f t="shared" si="28"/>
        <v>0</v>
      </c>
      <c r="J98" s="58">
        <f t="shared" si="28"/>
        <v>0</v>
      </c>
      <c r="K98" s="58">
        <f t="shared" si="28"/>
        <v>0</v>
      </c>
      <c r="L98" s="58">
        <f t="shared" si="28"/>
        <v>0</v>
      </c>
      <c r="M98" s="58">
        <f t="shared" si="28"/>
        <v>0</v>
      </c>
    </row>
    <row r="99" spans="1:13" s="25" customFormat="1" x14ac:dyDescent="0.2">
      <c r="A99" s="51"/>
      <c r="B99" s="51"/>
      <c r="C99" s="52"/>
      <c r="D99" s="51"/>
      <c r="E99" s="62">
        <v>32251</v>
      </c>
      <c r="F99" s="40" t="s">
        <v>92</v>
      </c>
      <c r="G99" s="138">
        <v>14000</v>
      </c>
      <c r="H99" s="138"/>
      <c r="I99" s="138"/>
      <c r="J99" s="138"/>
      <c r="K99" s="138"/>
      <c r="L99" s="138"/>
      <c r="M99" s="138"/>
    </row>
    <row r="100" spans="1:13" s="55" customFormat="1" x14ac:dyDescent="0.2">
      <c r="A100" s="51"/>
      <c r="B100" s="51"/>
      <c r="C100" s="52"/>
      <c r="D100" s="51"/>
      <c r="E100" s="62">
        <v>32252</v>
      </c>
      <c r="F100" s="40" t="s">
        <v>93</v>
      </c>
      <c r="G100" s="138">
        <v>4700</v>
      </c>
      <c r="H100" s="138"/>
      <c r="I100" s="138"/>
      <c r="J100" s="138"/>
      <c r="K100" s="138"/>
      <c r="L100" s="138"/>
      <c r="M100" s="138"/>
    </row>
    <row r="101" spans="1:13" s="70" customFormat="1" x14ac:dyDescent="0.2">
      <c r="A101" s="19"/>
      <c r="B101" s="19"/>
      <c r="C101" s="20"/>
      <c r="D101" s="19">
        <v>3227</v>
      </c>
      <c r="E101" s="62"/>
      <c r="F101" s="22" t="s">
        <v>94</v>
      </c>
      <c r="G101" s="58">
        <f t="shared" ref="G101:M101" si="29">SUM(G102:G102)</f>
        <v>5000</v>
      </c>
      <c r="H101" s="58">
        <f t="shared" si="29"/>
        <v>0</v>
      </c>
      <c r="I101" s="58">
        <f t="shared" si="29"/>
        <v>0</v>
      </c>
      <c r="J101" s="58">
        <f t="shared" si="29"/>
        <v>0</v>
      </c>
      <c r="K101" s="58">
        <f t="shared" si="29"/>
        <v>0</v>
      </c>
      <c r="L101" s="58">
        <f t="shared" si="29"/>
        <v>0</v>
      </c>
      <c r="M101" s="58">
        <f t="shared" si="29"/>
        <v>0</v>
      </c>
    </row>
    <row r="102" spans="1:13" s="25" customFormat="1" x14ac:dyDescent="0.2">
      <c r="A102" s="51"/>
      <c r="B102" s="51"/>
      <c r="C102" s="52"/>
      <c r="D102" s="51"/>
      <c r="E102" s="62">
        <v>32271</v>
      </c>
      <c r="F102" s="40" t="s">
        <v>94</v>
      </c>
      <c r="G102" s="138">
        <v>5000</v>
      </c>
      <c r="H102" s="138"/>
      <c r="I102" s="138"/>
      <c r="J102" s="138"/>
      <c r="K102" s="138"/>
      <c r="L102" s="138"/>
      <c r="M102" s="138"/>
    </row>
    <row r="103" spans="1:13" x14ac:dyDescent="0.2">
      <c r="A103" s="30"/>
      <c r="B103" s="30"/>
      <c r="C103" s="30">
        <v>323</v>
      </c>
      <c r="D103" s="30"/>
      <c r="E103" s="39"/>
      <c r="F103" s="32" t="s">
        <v>95</v>
      </c>
      <c r="G103" s="59">
        <f t="shared" ref="G103:M103" si="30">G104+G112+G117+G123+G130+G136+G141+G152+G156</f>
        <v>182950</v>
      </c>
      <c r="H103" s="59">
        <f t="shared" si="30"/>
        <v>0</v>
      </c>
      <c r="I103" s="59">
        <f t="shared" si="30"/>
        <v>63625</v>
      </c>
      <c r="J103" s="59">
        <f t="shared" si="30"/>
        <v>0</v>
      </c>
      <c r="K103" s="59">
        <f t="shared" si="30"/>
        <v>0</v>
      </c>
      <c r="L103" s="59">
        <f t="shared" si="30"/>
        <v>0</v>
      </c>
      <c r="M103" s="59">
        <f t="shared" si="30"/>
        <v>0</v>
      </c>
    </row>
    <row r="104" spans="1:13" x14ac:dyDescent="0.2">
      <c r="A104" s="19"/>
      <c r="B104" s="19"/>
      <c r="C104" s="20"/>
      <c r="D104" s="19">
        <v>3231</v>
      </c>
      <c r="E104" s="62"/>
      <c r="F104" s="22" t="s">
        <v>96</v>
      </c>
      <c r="G104" s="58">
        <f t="shared" ref="G104" si="31">SUM(G105:G111)</f>
        <v>29500</v>
      </c>
      <c r="H104" s="58">
        <f t="shared" ref="H104:M104" si="32">SUM(H105:H111)</f>
        <v>0</v>
      </c>
      <c r="I104" s="58">
        <f t="shared" si="32"/>
        <v>10970</v>
      </c>
      <c r="J104" s="58">
        <f t="shared" si="32"/>
        <v>0</v>
      </c>
      <c r="K104" s="58">
        <f t="shared" si="32"/>
        <v>0</v>
      </c>
      <c r="L104" s="58">
        <f t="shared" si="32"/>
        <v>0</v>
      </c>
      <c r="M104" s="58">
        <f t="shared" si="32"/>
        <v>0</v>
      </c>
    </row>
    <row r="105" spans="1:13" x14ac:dyDescent="0.2">
      <c r="A105" s="51"/>
      <c r="B105" s="51"/>
      <c r="C105" s="52"/>
      <c r="D105" s="51"/>
      <c r="E105" s="62">
        <v>32311</v>
      </c>
      <c r="F105" s="40" t="s">
        <v>97</v>
      </c>
      <c r="G105" s="137">
        <v>14500</v>
      </c>
      <c r="H105" s="137"/>
      <c r="I105" s="137"/>
      <c r="J105" s="137"/>
      <c r="K105" s="137"/>
      <c r="L105" s="137"/>
      <c r="M105" s="137"/>
    </row>
    <row r="106" spans="1:13" x14ac:dyDescent="0.2">
      <c r="A106" s="51"/>
      <c r="B106" s="51"/>
      <c r="C106" s="52"/>
      <c r="D106" s="51"/>
      <c r="E106" s="62">
        <v>32312</v>
      </c>
      <c r="F106" s="40" t="s">
        <v>98</v>
      </c>
      <c r="G106" s="137">
        <v>10000</v>
      </c>
      <c r="H106" s="137"/>
      <c r="I106" s="137"/>
      <c r="J106" s="137"/>
      <c r="K106" s="137"/>
      <c r="L106" s="137"/>
      <c r="M106" s="137"/>
    </row>
    <row r="107" spans="1:13" x14ac:dyDescent="0.2">
      <c r="A107" s="51"/>
      <c r="B107" s="51"/>
      <c r="C107" s="52"/>
      <c r="D107" s="51"/>
      <c r="E107" s="62">
        <v>32313</v>
      </c>
      <c r="F107" s="40" t="s">
        <v>99</v>
      </c>
      <c r="G107" s="137">
        <v>5000</v>
      </c>
      <c r="H107" s="137"/>
      <c r="I107" s="137"/>
      <c r="J107" s="137"/>
      <c r="K107" s="137"/>
      <c r="L107" s="137"/>
      <c r="M107" s="137"/>
    </row>
    <row r="108" spans="1:13" s="55" customFormat="1" x14ac:dyDescent="0.2">
      <c r="A108" s="51"/>
      <c r="B108" s="51"/>
      <c r="C108" s="52"/>
      <c r="D108" s="51"/>
      <c r="E108" s="62">
        <v>32314</v>
      </c>
      <c r="F108" s="40" t="s">
        <v>100</v>
      </c>
      <c r="G108" s="137"/>
      <c r="H108" s="137"/>
      <c r="I108" s="137"/>
      <c r="J108" s="137"/>
      <c r="K108" s="137"/>
      <c r="L108" s="137"/>
      <c r="M108" s="137"/>
    </row>
    <row r="109" spans="1:13" s="55" customFormat="1" x14ac:dyDescent="0.2">
      <c r="A109" s="51"/>
      <c r="B109" s="51"/>
      <c r="C109" s="52"/>
      <c r="D109" s="51"/>
      <c r="E109" s="62">
        <v>323190</v>
      </c>
      <c r="F109" s="40" t="s">
        <v>253</v>
      </c>
      <c r="G109" s="137"/>
      <c r="H109" s="137"/>
      <c r="I109" s="137">
        <v>7000</v>
      </c>
      <c r="J109" s="137"/>
      <c r="K109" s="137"/>
      <c r="L109" s="137"/>
      <c r="M109" s="137"/>
    </row>
    <row r="110" spans="1:13" x14ac:dyDescent="0.2">
      <c r="A110" s="51"/>
      <c r="B110" s="51"/>
      <c r="C110" s="52"/>
      <c r="D110" s="51"/>
      <c r="E110" s="62">
        <v>323190</v>
      </c>
      <c r="F110" s="40" t="s">
        <v>101</v>
      </c>
      <c r="G110" s="137"/>
      <c r="H110" s="137"/>
      <c r="I110" s="137">
        <v>3970</v>
      </c>
      <c r="J110" s="137"/>
      <c r="K110" s="137"/>
      <c r="L110" s="137"/>
      <c r="M110" s="137"/>
    </row>
    <row r="111" spans="1:13" s="55" customFormat="1" x14ac:dyDescent="0.2">
      <c r="A111" s="51"/>
      <c r="B111" s="51"/>
      <c r="C111" s="52"/>
      <c r="D111" s="51"/>
      <c r="E111" s="62">
        <v>323191</v>
      </c>
      <c r="F111" s="40" t="s">
        <v>102</v>
      </c>
      <c r="G111" s="137"/>
      <c r="H111" s="137"/>
      <c r="I111" s="137"/>
      <c r="J111" s="137"/>
      <c r="K111" s="137"/>
      <c r="L111" s="137"/>
      <c r="M111" s="137"/>
    </row>
    <row r="112" spans="1:13" x14ac:dyDescent="0.2">
      <c r="A112" s="19"/>
      <c r="B112" s="19"/>
      <c r="C112" s="20"/>
      <c r="D112" s="19">
        <v>3232</v>
      </c>
      <c r="E112" s="62"/>
      <c r="F112" s="22" t="s">
        <v>103</v>
      </c>
      <c r="G112" s="58">
        <f t="shared" ref="G112:M112" si="33">SUM(G113:G116)</f>
        <v>19500</v>
      </c>
      <c r="H112" s="58">
        <f t="shared" si="33"/>
        <v>0</v>
      </c>
      <c r="I112" s="58">
        <f t="shared" si="33"/>
        <v>0</v>
      </c>
      <c r="J112" s="58">
        <f t="shared" si="33"/>
        <v>0</v>
      </c>
      <c r="K112" s="58">
        <f t="shared" si="33"/>
        <v>0</v>
      </c>
      <c r="L112" s="58">
        <f t="shared" si="33"/>
        <v>0</v>
      </c>
      <c r="M112" s="58">
        <f t="shared" si="33"/>
        <v>0</v>
      </c>
    </row>
    <row r="113" spans="1:13" ht="24" x14ac:dyDescent="0.2">
      <c r="A113" s="51"/>
      <c r="B113" s="51"/>
      <c r="C113" s="52"/>
      <c r="D113" s="51"/>
      <c r="E113" s="62">
        <v>32321</v>
      </c>
      <c r="F113" s="40" t="s">
        <v>104</v>
      </c>
      <c r="G113" s="137">
        <v>1000</v>
      </c>
      <c r="H113" s="137"/>
      <c r="I113" s="137"/>
      <c r="J113" s="137"/>
      <c r="K113" s="137"/>
      <c r="L113" s="137"/>
      <c r="M113" s="137"/>
    </row>
    <row r="114" spans="1:13" ht="24" x14ac:dyDescent="0.2">
      <c r="A114" s="51"/>
      <c r="B114" s="51"/>
      <c r="C114" s="52"/>
      <c r="D114" s="51"/>
      <c r="E114" s="62">
        <v>32322</v>
      </c>
      <c r="F114" s="40" t="s">
        <v>105</v>
      </c>
      <c r="G114" s="137">
        <v>14500</v>
      </c>
      <c r="H114" s="137"/>
      <c r="I114" s="137"/>
      <c r="J114" s="137"/>
      <c r="K114" s="137"/>
      <c r="L114" s="137"/>
      <c r="M114" s="137"/>
    </row>
    <row r="115" spans="1:13" s="55" customFormat="1" ht="24" x14ac:dyDescent="0.2">
      <c r="A115" s="51"/>
      <c r="B115" s="51"/>
      <c r="C115" s="52"/>
      <c r="D115" s="51"/>
      <c r="E115" s="62">
        <v>32323</v>
      </c>
      <c r="F115" s="40" t="s">
        <v>106</v>
      </c>
      <c r="G115" s="137">
        <v>4000</v>
      </c>
      <c r="H115" s="137"/>
      <c r="I115" s="137"/>
      <c r="J115" s="137"/>
      <c r="K115" s="137"/>
      <c r="L115" s="137"/>
      <c r="M115" s="137"/>
    </row>
    <row r="116" spans="1:13" x14ac:dyDescent="0.2">
      <c r="A116" s="51"/>
      <c r="B116" s="51"/>
      <c r="C116" s="52"/>
      <c r="D116" s="51"/>
      <c r="E116" s="62">
        <v>32329</v>
      </c>
      <c r="F116" s="40" t="s">
        <v>107</v>
      </c>
      <c r="G116" s="137"/>
      <c r="H116" s="137"/>
      <c r="I116" s="137"/>
      <c r="J116" s="137"/>
      <c r="K116" s="137"/>
      <c r="L116" s="137"/>
      <c r="M116" s="137"/>
    </row>
    <row r="117" spans="1:13" x14ac:dyDescent="0.2">
      <c r="A117" s="19"/>
      <c r="B117" s="19"/>
      <c r="C117" s="20"/>
      <c r="D117" s="19">
        <v>3233</v>
      </c>
      <c r="E117" s="62"/>
      <c r="F117" s="22" t="s">
        <v>108</v>
      </c>
      <c r="G117" s="58">
        <f t="shared" ref="G117:M117" si="34">SUM(G118:G122)</f>
        <v>3800</v>
      </c>
      <c r="H117" s="58">
        <f t="shared" si="34"/>
        <v>0</v>
      </c>
      <c r="I117" s="58">
        <f t="shared" si="34"/>
        <v>0</v>
      </c>
      <c r="J117" s="58">
        <f t="shared" si="34"/>
        <v>0</v>
      </c>
      <c r="K117" s="58">
        <f t="shared" si="34"/>
        <v>0</v>
      </c>
      <c r="L117" s="58">
        <f t="shared" si="34"/>
        <v>0</v>
      </c>
      <c r="M117" s="58">
        <f t="shared" si="34"/>
        <v>0</v>
      </c>
    </row>
    <row r="118" spans="1:13" x14ac:dyDescent="0.2">
      <c r="A118" s="51"/>
      <c r="B118" s="51"/>
      <c r="C118" s="52"/>
      <c r="D118" s="51"/>
      <c r="E118" s="62">
        <v>32331</v>
      </c>
      <c r="F118" s="40" t="s">
        <v>109</v>
      </c>
      <c r="G118" s="137">
        <v>2300</v>
      </c>
      <c r="H118" s="137"/>
      <c r="I118" s="137"/>
      <c r="J118" s="137"/>
      <c r="K118" s="137"/>
      <c r="L118" s="137"/>
      <c r="M118" s="137"/>
    </row>
    <row r="119" spans="1:13" x14ac:dyDescent="0.2">
      <c r="A119" s="51"/>
      <c r="B119" s="51"/>
      <c r="C119" s="52"/>
      <c r="D119" s="51"/>
      <c r="E119" s="62">
        <v>32332</v>
      </c>
      <c r="F119" s="40" t="s">
        <v>110</v>
      </c>
      <c r="G119" s="137">
        <v>1500</v>
      </c>
      <c r="H119" s="137"/>
      <c r="I119" s="137"/>
      <c r="J119" s="137"/>
      <c r="K119" s="137"/>
      <c r="L119" s="137"/>
      <c r="M119" s="137"/>
    </row>
    <row r="120" spans="1:13" x14ac:dyDescent="0.2">
      <c r="A120" s="51"/>
      <c r="B120" s="51"/>
      <c r="C120" s="52"/>
      <c r="D120" s="51"/>
      <c r="E120" s="62">
        <v>32333</v>
      </c>
      <c r="F120" s="40" t="s">
        <v>111</v>
      </c>
      <c r="G120" s="137"/>
      <c r="H120" s="137"/>
      <c r="I120" s="137"/>
      <c r="J120" s="137"/>
      <c r="K120" s="137"/>
      <c r="L120" s="137"/>
      <c r="M120" s="137"/>
    </row>
    <row r="121" spans="1:13" s="55" customFormat="1" x14ac:dyDescent="0.2">
      <c r="A121" s="51"/>
      <c r="B121" s="51"/>
      <c r="C121" s="52"/>
      <c r="D121" s="51"/>
      <c r="E121" s="62">
        <v>32334</v>
      </c>
      <c r="F121" s="40" t="s">
        <v>112</v>
      </c>
      <c r="G121" s="137"/>
      <c r="H121" s="137"/>
      <c r="I121" s="137"/>
      <c r="J121" s="137"/>
      <c r="K121" s="137"/>
      <c r="L121" s="137"/>
      <c r="M121" s="137"/>
    </row>
    <row r="122" spans="1:13" s="70" customFormat="1" x14ac:dyDescent="0.2">
      <c r="A122" s="51"/>
      <c r="B122" s="51"/>
      <c r="C122" s="52"/>
      <c r="D122" s="51"/>
      <c r="E122" s="62">
        <v>32339</v>
      </c>
      <c r="F122" s="40" t="s">
        <v>113</v>
      </c>
      <c r="G122" s="137"/>
      <c r="H122" s="137"/>
      <c r="I122" s="137"/>
      <c r="J122" s="137"/>
      <c r="K122" s="137"/>
      <c r="L122" s="137"/>
      <c r="M122" s="137"/>
    </row>
    <row r="123" spans="1:13" s="70" customFormat="1" x14ac:dyDescent="0.2">
      <c r="A123" s="19"/>
      <c r="B123" s="19"/>
      <c r="C123" s="20"/>
      <c r="D123" s="19">
        <v>3234</v>
      </c>
      <c r="E123" s="62"/>
      <c r="F123" s="22" t="s">
        <v>114</v>
      </c>
      <c r="G123" s="58">
        <f t="shared" ref="G123:M123" si="35">SUM(G124:G129)</f>
        <v>61000</v>
      </c>
      <c r="H123" s="58">
        <f t="shared" si="35"/>
        <v>0</v>
      </c>
      <c r="I123" s="58">
        <f t="shared" si="35"/>
        <v>100</v>
      </c>
      <c r="J123" s="58">
        <f t="shared" si="35"/>
        <v>0</v>
      </c>
      <c r="K123" s="58">
        <f t="shared" si="35"/>
        <v>0</v>
      </c>
      <c r="L123" s="58">
        <f t="shared" si="35"/>
        <v>0</v>
      </c>
      <c r="M123" s="58">
        <f t="shared" si="35"/>
        <v>0</v>
      </c>
    </row>
    <row r="124" spans="1:13" s="70" customFormat="1" x14ac:dyDescent="0.2">
      <c r="A124" s="51"/>
      <c r="B124" s="51"/>
      <c r="C124" s="52"/>
      <c r="D124" s="51"/>
      <c r="E124" s="62">
        <v>32341</v>
      </c>
      <c r="F124" s="40" t="s">
        <v>115</v>
      </c>
      <c r="G124" s="138">
        <v>39000</v>
      </c>
      <c r="H124" s="138"/>
      <c r="I124" s="138"/>
      <c r="J124" s="138"/>
      <c r="K124" s="138"/>
      <c r="L124" s="138"/>
      <c r="M124" s="138"/>
    </row>
    <row r="125" spans="1:13" s="70" customFormat="1" x14ac:dyDescent="0.2">
      <c r="A125" s="51"/>
      <c r="B125" s="51"/>
      <c r="C125" s="52"/>
      <c r="D125" s="51"/>
      <c r="E125" s="62">
        <v>32342</v>
      </c>
      <c r="F125" s="40" t="s">
        <v>116</v>
      </c>
      <c r="G125" s="138">
        <v>22000</v>
      </c>
      <c r="H125" s="138"/>
      <c r="I125" s="138"/>
      <c r="J125" s="138"/>
      <c r="K125" s="138"/>
      <c r="L125" s="138"/>
      <c r="M125" s="138"/>
    </row>
    <row r="126" spans="1:13" s="70" customFormat="1" x14ac:dyDescent="0.2">
      <c r="A126" s="51"/>
      <c r="B126" s="51"/>
      <c r="C126" s="52"/>
      <c r="D126" s="51"/>
      <c r="E126" s="62">
        <v>32343</v>
      </c>
      <c r="F126" s="40" t="s">
        <v>117</v>
      </c>
      <c r="G126" s="138"/>
      <c r="H126" s="138"/>
      <c r="I126" s="138"/>
      <c r="J126" s="138"/>
      <c r="K126" s="138"/>
      <c r="L126" s="138"/>
      <c r="M126" s="138"/>
    </row>
    <row r="127" spans="1:13" s="70" customFormat="1" x14ac:dyDescent="0.2">
      <c r="A127" s="51"/>
      <c r="B127" s="51"/>
      <c r="C127" s="52"/>
      <c r="D127" s="51"/>
      <c r="E127" s="62">
        <v>32344</v>
      </c>
      <c r="F127" s="40" t="s">
        <v>118</v>
      </c>
      <c r="G127" s="138"/>
      <c r="H127" s="138"/>
      <c r="I127" s="138"/>
      <c r="J127" s="138"/>
      <c r="K127" s="138"/>
      <c r="L127" s="138"/>
      <c r="M127" s="138"/>
    </row>
    <row r="128" spans="1:13" s="70" customFormat="1" x14ac:dyDescent="0.2">
      <c r="A128" s="51"/>
      <c r="B128" s="51"/>
      <c r="C128" s="52"/>
      <c r="D128" s="51"/>
      <c r="E128" s="62">
        <v>32347</v>
      </c>
      <c r="F128" s="40" t="s">
        <v>119</v>
      </c>
      <c r="G128" s="138"/>
      <c r="H128" s="138"/>
      <c r="I128" s="138"/>
      <c r="J128" s="138"/>
      <c r="K128" s="138"/>
      <c r="L128" s="138"/>
      <c r="M128" s="138"/>
    </row>
    <row r="129" spans="1:13" s="70" customFormat="1" x14ac:dyDescent="0.2">
      <c r="A129" s="51"/>
      <c r="B129" s="51"/>
      <c r="C129" s="52"/>
      <c r="D129" s="51"/>
      <c r="E129" s="62">
        <v>32349</v>
      </c>
      <c r="F129" s="40" t="s">
        <v>120</v>
      </c>
      <c r="G129" s="138"/>
      <c r="H129" s="138"/>
      <c r="I129" s="138">
        <v>100</v>
      </c>
      <c r="J129" s="138"/>
      <c r="K129" s="138"/>
      <c r="L129" s="138"/>
      <c r="M129" s="138"/>
    </row>
    <row r="130" spans="1:13" s="70" customFormat="1" x14ac:dyDescent="0.2">
      <c r="A130" s="63"/>
      <c r="B130" s="63"/>
      <c r="C130" s="20"/>
      <c r="D130" s="63">
        <v>3235</v>
      </c>
      <c r="E130" s="72"/>
      <c r="F130" s="65" t="s">
        <v>121</v>
      </c>
      <c r="G130" s="67">
        <f t="shared" ref="G130:M130" si="36">SUM(G131:G135)</f>
        <v>13700</v>
      </c>
      <c r="H130" s="67">
        <f t="shared" si="36"/>
        <v>0</v>
      </c>
      <c r="I130" s="67">
        <f t="shared" si="36"/>
        <v>0</v>
      </c>
      <c r="J130" s="67">
        <f t="shared" si="36"/>
        <v>0</v>
      </c>
      <c r="K130" s="67">
        <f t="shared" si="36"/>
        <v>0</v>
      </c>
      <c r="L130" s="67">
        <f t="shared" si="36"/>
        <v>0</v>
      </c>
      <c r="M130" s="67">
        <f t="shared" si="36"/>
        <v>0</v>
      </c>
    </row>
    <row r="131" spans="1:13" s="70" customFormat="1" x14ac:dyDescent="0.2">
      <c r="A131" s="51"/>
      <c r="B131" s="51"/>
      <c r="C131" s="52"/>
      <c r="D131" s="51"/>
      <c r="E131" s="62">
        <v>32351</v>
      </c>
      <c r="F131" s="40" t="s">
        <v>122</v>
      </c>
      <c r="G131" s="138"/>
      <c r="H131" s="138"/>
      <c r="I131" s="138"/>
      <c r="J131" s="138"/>
      <c r="K131" s="138"/>
      <c r="L131" s="138"/>
      <c r="M131" s="138"/>
    </row>
    <row r="132" spans="1:13" s="70" customFormat="1" x14ac:dyDescent="0.2">
      <c r="A132" s="51"/>
      <c r="B132" s="51"/>
      <c r="C132" s="52"/>
      <c r="D132" s="51"/>
      <c r="E132" s="62">
        <v>32352</v>
      </c>
      <c r="F132" s="40" t="s">
        <v>123</v>
      </c>
      <c r="G132" s="138"/>
      <c r="H132" s="138"/>
      <c r="I132" s="138"/>
      <c r="J132" s="138"/>
      <c r="K132" s="138"/>
      <c r="L132" s="138"/>
      <c r="M132" s="138"/>
    </row>
    <row r="133" spans="1:13" s="70" customFormat="1" x14ac:dyDescent="0.2">
      <c r="A133" s="51"/>
      <c r="B133" s="51"/>
      <c r="C133" s="52"/>
      <c r="D133" s="51"/>
      <c r="E133" s="62">
        <v>32353</v>
      </c>
      <c r="F133" s="40" t="s">
        <v>124</v>
      </c>
      <c r="G133" s="138">
        <v>13700</v>
      </c>
      <c r="H133" s="138"/>
      <c r="I133" s="138"/>
      <c r="J133" s="138"/>
      <c r="K133" s="138"/>
      <c r="L133" s="138"/>
      <c r="M133" s="138"/>
    </row>
    <row r="134" spans="1:13" s="70" customFormat="1" x14ac:dyDescent="0.2">
      <c r="A134" s="51"/>
      <c r="B134" s="51"/>
      <c r="C134" s="52"/>
      <c r="D134" s="51"/>
      <c r="E134" s="62">
        <v>32354</v>
      </c>
      <c r="F134" s="40" t="s">
        <v>125</v>
      </c>
      <c r="G134" s="138"/>
      <c r="H134" s="138"/>
      <c r="I134" s="138"/>
      <c r="J134" s="138"/>
      <c r="K134" s="138"/>
      <c r="L134" s="138"/>
      <c r="M134" s="138"/>
    </row>
    <row r="135" spans="1:13" s="70" customFormat="1" x14ac:dyDescent="0.2">
      <c r="A135" s="51"/>
      <c r="B135" s="51"/>
      <c r="C135" s="52"/>
      <c r="D135" s="51"/>
      <c r="E135" s="62">
        <v>32359</v>
      </c>
      <c r="F135" s="40" t="s">
        <v>126</v>
      </c>
      <c r="G135" s="138"/>
      <c r="H135" s="138"/>
      <c r="I135" s="138"/>
      <c r="J135" s="138"/>
      <c r="K135" s="138"/>
      <c r="L135" s="138"/>
      <c r="M135" s="138"/>
    </row>
    <row r="136" spans="1:13" s="70" customFormat="1" x14ac:dyDescent="0.2">
      <c r="A136" s="63"/>
      <c r="B136" s="63"/>
      <c r="C136" s="20"/>
      <c r="D136" s="63">
        <v>3236</v>
      </c>
      <c r="E136" s="72"/>
      <c r="F136" s="65" t="s">
        <v>127</v>
      </c>
      <c r="G136" s="67">
        <f t="shared" ref="G136:M136" si="37">SUM(G137:G140)</f>
        <v>6200</v>
      </c>
      <c r="H136" s="67">
        <f t="shared" si="37"/>
        <v>0</v>
      </c>
      <c r="I136" s="67">
        <f t="shared" si="37"/>
        <v>0</v>
      </c>
      <c r="J136" s="67">
        <f t="shared" si="37"/>
        <v>0</v>
      </c>
      <c r="K136" s="67">
        <f t="shared" si="37"/>
        <v>0</v>
      </c>
      <c r="L136" s="67">
        <f t="shared" si="37"/>
        <v>0</v>
      </c>
      <c r="M136" s="67">
        <f t="shared" si="37"/>
        <v>0</v>
      </c>
    </row>
    <row r="137" spans="1:13" s="70" customFormat="1" x14ac:dyDescent="0.2">
      <c r="A137" s="51"/>
      <c r="B137" s="51"/>
      <c r="C137" s="52"/>
      <c r="D137" s="51"/>
      <c r="E137" s="62">
        <v>32361</v>
      </c>
      <c r="F137" s="40" t="s">
        <v>128</v>
      </c>
      <c r="G137" s="138">
        <v>6200</v>
      </c>
      <c r="H137" s="138"/>
      <c r="I137" s="138"/>
      <c r="J137" s="138"/>
      <c r="K137" s="138"/>
      <c r="L137" s="138"/>
      <c r="M137" s="138"/>
    </row>
    <row r="138" spans="1:13" s="70" customFormat="1" x14ac:dyDescent="0.2">
      <c r="A138" s="51"/>
      <c r="B138" s="51"/>
      <c r="C138" s="52"/>
      <c r="D138" s="51"/>
      <c r="E138" s="62">
        <v>32362</v>
      </c>
      <c r="F138" s="40" t="s">
        <v>129</v>
      </c>
      <c r="G138" s="138"/>
      <c r="H138" s="138"/>
      <c r="I138" s="138"/>
      <c r="J138" s="138"/>
      <c r="K138" s="138"/>
      <c r="L138" s="138"/>
      <c r="M138" s="138"/>
    </row>
    <row r="139" spans="1:13" s="55" customFormat="1" x14ac:dyDescent="0.2">
      <c r="A139" s="51"/>
      <c r="B139" s="51"/>
      <c r="C139" s="52"/>
      <c r="D139" s="51"/>
      <c r="E139" s="62">
        <v>32363</v>
      </c>
      <c r="F139" s="40" t="s">
        <v>130</v>
      </c>
      <c r="G139" s="138"/>
      <c r="H139" s="138"/>
      <c r="I139" s="138"/>
      <c r="J139" s="138"/>
      <c r="K139" s="138"/>
      <c r="L139" s="138"/>
      <c r="M139" s="138"/>
    </row>
    <row r="140" spans="1:13" x14ac:dyDescent="0.2">
      <c r="A140" s="51"/>
      <c r="B140" s="51"/>
      <c r="C140" s="52"/>
      <c r="D140" s="51"/>
      <c r="E140" s="62">
        <v>32369</v>
      </c>
      <c r="F140" s="40" t="s">
        <v>131</v>
      </c>
      <c r="G140" s="138"/>
      <c r="H140" s="138"/>
      <c r="I140" s="138"/>
      <c r="J140" s="138"/>
      <c r="K140" s="138"/>
      <c r="L140" s="138"/>
      <c r="M140" s="138"/>
    </row>
    <row r="141" spans="1:13" x14ac:dyDescent="0.2">
      <c r="A141" s="19"/>
      <c r="B141" s="19"/>
      <c r="C141" s="20"/>
      <c r="D141" s="19">
        <v>3237</v>
      </c>
      <c r="E141" s="62"/>
      <c r="F141" s="22" t="s">
        <v>132</v>
      </c>
      <c r="G141" s="58">
        <f t="shared" ref="G141:M141" si="38">SUM(G142:G151)</f>
        <v>1750</v>
      </c>
      <c r="H141" s="58">
        <f t="shared" si="38"/>
        <v>0</v>
      </c>
      <c r="I141" s="58">
        <f t="shared" si="38"/>
        <v>52555</v>
      </c>
      <c r="J141" s="58">
        <f t="shared" si="38"/>
        <v>0</v>
      </c>
      <c r="K141" s="58">
        <f t="shared" si="38"/>
        <v>0</v>
      </c>
      <c r="L141" s="58">
        <f t="shared" si="38"/>
        <v>0</v>
      </c>
      <c r="M141" s="58">
        <f t="shared" si="38"/>
        <v>0</v>
      </c>
    </row>
    <row r="142" spans="1:13" x14ac:dyDescent="0.2">
      <c r="A142" s="51"/>
      <c r="B142" s="51"/>
      <c r="C142" s="52"/>
      <c r="D142" s="51"/>
      <c r="E142" s="62">
        <v>32371</v>
      </c>
      <c r="F142" s="40" t="s">
        <v>133</v>
      </c>
      <c r="G142" s="137">
        <v>300</v>
      </c>
      <c r="H142" s="137"/>
      <c r="I142" s="137"/>
      <c r="J142" s="137"/>
      <c r="K142" s="137"/>
      <c r="L142" s="137"/>
      <c r="M142" s="137"/>
    </row>
    <row r="143" spans="1:13" x14ac:dyDescent="0.2">
      <c r="A143" s="51"/>
      <c r="B143" s="51"/>
      <c r="C143" s="52"/>
      <c r="D143" s="51"/>
      <c r="E143" s="62">
        <v>32372</v>
      </c>
      <c r="F143" s="40" t="s">
        <v>251</v>
      </c>
      <c r="G143" s="137"/>
      <c r="H143" s="137"/>
      <c r="I143" s="137">
        <v>2555</v>
      </c>
      <c r="J143" s="137"/>
      <c r="K143" s="137"/>
      <c r="L143" s="137"/>
      <c r="M143" s="137"/>
    </row>
    <row r="144" spans="1:13" x14ac:dyDescent="0.2">
      <c r="A144" s="51"/>
      <c r="B144" s="51"/>
      <c r="C144" s="52"/>
      <c r="D144" s="51"/>
      <c r="E144" s="62">
        <v>32372</v>
      </c>
      <c r="F144" s="40" t="s">
        <v>252</v>
      </c>
      <c r="G144" s="137"/>
      <c r="H144" s="137"/>
      <c r="I144" s="137">
        <v>50000</v>
      </c>
      <c r="J144" s="137"/>
      <c r="K144" s="137"/>
      <c r="L144" s="137"/>
      <c r="M144" s="137"/>
    </row>
    <row r="145" spans="1:13" x14ac:dyDescent="0.2">
      <c r="A145" s="51"/>
      <c r="B145" s="51"/>
      <c r="C145" s="52"/>
      <c r="D145" s="51"/>
      <c r="E145" s="62">
        <v>32373</v>
      </c>
      <c r="F145" s="40" t="s">
        <v>134</v>
      </c>
      <c r="G145" s="137">
        <v>1450</v>
      </c>
      <c r="H145" s="137"/>
      <c r="I145" s="137"/>
      <c r="J145" s="137"/>
      <c r="K145" s="137"/>
      <c r="L145" s="137"/>
      <c r="M145" s="137"/>
    </row>
    <row r="146" spans="1:13" x14ac:dyDescent="0.2">
      <c r="A146" s="51"/>
      <c r="B146" s="51"/>
      <c r="C146" s="52"/>
      <c r="D146" s="51"/>
      <c r="E146" s="62">
        <v>32374</v>
      </c>
      <c r="F146" s="40" t="s">
        <v>135</v>
      </c>
      <c r="G146" s="137"/>
      <c r="H146" s="137"/>
      <c r="I146" s="137"/>
      <c r="J146" s="137"/>
      <c r="K146" s="137"/>
      <c r="L146" s="137"/>
      <c r="M146" s="137"/>
    </row>
    <row r="147" spans="1:13" ht="16.5" customHeight="1" x14ac:dyDescent="0.2">
      <c r="A147" s="51"/>
      <c r="B147" s="51"/>
      <c r="C147" s="52"/>
      <c r="D147" s="51"/>
      <c r="E147" s="62">
        <v>32375</v>
      </c>
      <c r="F147" s="40" t="s">
        <v>136</v>
      </c>
      <c r="G147" s="137"/>
      <c r="H147" s="137"/>
      <c r="I147" s="137"/>
      <c r="J147" s="137"/>
      <c r="K147" s="137"/>
      <c r="L147" s="137"/>
      <c r="M147" s="137"/>
    </row>
    <row r="148" spans="1:13" x14ac:dyDescent="0.2">
      <c r="A148" s="51"/>
      <c r="B148" s="51"/>
      <c r="C148" s="52"/>
      <c r="D148" s="51"/>
      <c r="E148" s="62">
        <v>32376</v>
      </c>
      <c r="F148" s="40" t="s">
        <v>137</v>
      </c>
      <c r="G148" s="137"/>
      <c r="H148" s="137"/>
      <c r="I148" s="137"/>
      <c r="J148" s="137"/>
      <c r="K148" s="137"/>
      <c r="L148" s="137"/>
      <c r="M148" s="137"/>
    </row>
    <row r="149" spans="1:13" ht="24" x14ac:dyDescent="0.2">
      <c r="A149" s="51"/>
      <c r="B149" s="51"/>
      <c r="C149" s="52"/>
      <c r="D149" s="51"/>
      <c r="E149" s="62">
        <v>32377</v>
      </c>
      <c r="F149" s="40" t="s">
        <v>138</v>
      </c>
      <c r="G149" s="137"/>
      <c r="H149" s="137"/>
      <c r="I149" s="137"/>
      <c r="J149" s="137"/>
      <c r="K149" s="137"/>
      <c r="L149" s="137"/>
      <c r="M149" s="137"/>
    </row>
    <row r="150" spans="1:13" s="55" customFormat="1" x14ac:dyDescent="0.2">
      <c r="A150" s="51"/>
      <c r="B150" s="51"/>
      <c r="C150" s="52"/>
      <c r="D150" s="51"/>
      <c r="E150" s="62">
        <v>32378</v>
      </c>
      <c r="F150" s="40" t="s">
        <v>139</v>
      </c>
      <c r="G150" s="137"/>
      <c r="H150" s="137"/>
      <c r="I150" s="137"/>
      <c r="J150" s="137"/>
      <c r="K150" s="137"/>
      <c r="L150" s="137"/>
      <c r="M150" s="137"/>
    </row>
    <row r="151" spans="1:13" x14ac:dyDescent="0.2">
      <c r="A151" s="51"/>
      <c r="B151" s="51"/>
      <c r="C151" s="52"/>
      <c r="D151" s="51"/>
      <c r="E151" s="62">
        <v>32379</v>
      </c>
      <c r="F151" s="40" t="s">
        <v>140</v>
      </c>
      <c r="G151" s="137"/>
      <c r="H151" s="137"/>
      <c r="I151" s="137"/>
      <c r="J151" s="137"/>
      <c r="K151" s="137"/>
      <c r="L151" s="137"/>
      <c r="M151" s="137"/>
    </row>
    <row r="152" spans="1:13" x14ac:dyDescent="0.2">
      <c r="A152" s="19"/>
      <c r="B152" s="19"/>
      <c r="C152" s="20"/>
      <c r="D152" s="19">
        <v>3238</v>
      </c>
      <c r="E152" s="62"/>
      <c r="F152" s="22" t="s">
        <v>141</v>
      </c>
      <c r="G152" s="58">
        <f t="shared" ref="G152:M152" si="39">SUM(G153:G155)</f>
        <v>17000</v>
      </c>
      <c r="H152" s="58">
        <f t="shared" si="39"/>
        <v>0</v>
      </c>
      <c r="I152" s="58">
        <f t="shared" si="39"/>
        <v>0</v>
      </c>
      <c r="J152" s="58">
        <f t="shared" si="39"/>
        <v>0</v>
      </c>
      <c r="K152" s="58">
        <f t="shared" si="39"/>
        <v>0</v>
      </c>
      <c r="L152" s="58">
        <f t="shared" si="39"/>
        <v>0</v>
      </c>
      <c r="M152" s="58">
        <f t="shared" si="39"/>
        <v>0</v>
      </c>
    </row>
    <row r="153" spans="1:13" x14ac:dyDescent="0.2">
      <c r="A153" s="51"/>
      <c r="B153" s="51"/>
      <c r="C153" s="52"/>
      <c r="D153" s="51"/>
      <c r="E153" s="62">
        <v>32381</v>
      </c>
      <c r="F153" s="40" t="s">
        <v>142</v>
      </c>
      <c r="G153" s="137">
        <v>6000</v>
      </c>
      <c r="H153" s="137"/>
      <c r="I153" s="137"/>
      <c r="J153" s="137"/>
      <c r="K153" s="137"/>
      <c r="L153" s="137"/>
      <c r="M153" s="137"/>
    </row>
    <row r="154" spans="1:13" x14ac:dyDescent="0.2">
      <c r="A154" s="51"/>
      <c r="B154" s="51"/>
      <c r="C154" s="52"/>
      <c r="D154" s="51"/>
      <c r="E154" s="62">
        <v>32382</v>
      </c>
      <c r="F154" s="40" t="s">
        <v>143</v>
      </c>
      <c r="G154" s="137">
        <v>3000</v>
      </c>
      <c r="H154" s="137"/>
      <c r="I154" s="137"/>
      <c r="J154" s="137"/>
      <c r="K154" s="137"/>
      <c r="L154" s="137"/>
      <c r="M154" s="137"/>
    </row>
    <row r="155" spans="1:13" x14ac:dyDescent="0.2">
      <c r="A155" s="51"/>
      <c r="B155" s="51"/>
      <c r="C155" s="52"/>
      <c r="D155" s="51"/>
      <c r="E155" s="62">
        <v>32389</v>
      </c>
      <c r="F155" s="40" t="s">
        <v>144</v>
      </c>
      <c r="G155" s="137">
        <v>8000</v>
      </c>
      <c r="H155" s="137"/>
      <c r="I155" s="137"/>
      <c r="J155" s="137"/>
      <c r="K155" s="137"/>
      <c r="L155" s="137"/>
      <c r="M155" s="137"/>
    </row>
    <row r="156" spans="1:13" x14ac:dyDescent="0.2">
      <c r="A156" s="63"/>
      <c r="B156" s="63"/>
      <c r="C156" s="20"/>
      <c r="D156" s="63">
        <v>3239</v>
      </c>
      <c r="E156" s="72"/>
      <c r="F156" s="65" t="s">
        <v>145</v>
      </c>
      <c r="G156" s="67">
        <f t="shared" ref="G156:M156" si="40">SUM(G157:G163)</f>
        <v>30500</v>
      </c>
      <c r="H156" s="67">
        <f t="shared" si="40"/>
        <v>0</v>
      </c>
      <c r="I156" s="67">
        <f t="shared" si="40"/>
        <v>0</v>
      </c>
      <c r="J156" s="67">
        <f t="shared" si="40"/>
        <v>0</v>
      </c>
      <c r="K156" s="67">
        <f t="shared" si="40"/>
        <v>0</v>
      </c>
      <c r="L156" s="67">
        <f t="shared" si="40"/>
        <v>0</v>
      </c>
      <c r="M156" s="67">
        <f t="shared" si="40"/>
        <v>0</v>
      </c>
    </row>
    <row r="157" spans="1:13" ht="24" x14ac:dyDescent="0.2">
      <c r="A157" s="51"/>
      <c r="B157" s="51"/>
      <c r="C157" s="52"/>
      <c r="D157" s="51"/>
      <c r="E157" s="62">
        <v>32391</v>
      </c>
      <c r="F157" s="40" t="s">
        <v>146</v>
      </c>
      <c r="G157" s="137">
        <v>20000</v>
      </c>
      <c r="H157" s="137"/>
      <c r="I157" s="137"/>
      <c r="J157" s="137"/>
      <c r="K157" s="137"/>
      <c r="L157" s="137"/>
      <c r="M157" s="137"/>
    </row>
    <row r="158" spans="1:13" x14ac:dyDescent="0.2">
      <c r="A158" s="51"/>
      <c r="B158" s="51"/>
      <c r="C158" s="52"/>
      <c r="D158" s="51"/>
      <c r="E158" s="62">
        <v>32392</v>
      </c>
      <c r="F158" s="40" t="s">
        <v>147</v>
      </c>
      <c r="G158" s="137">
        <v>2000</v>
      </c>
      <c r="H158" s="137"/>
      <c r="I158" s="137"/>
      <c r="J158" s="137"/>
      <c r="K158" s="137"/>
      <c r="L158" s="137"/>
      <c r="M158" s="137"/>
    </row>
    <row r="159" spans="1:13" x14ac:dyDescent="0.2">
      <c r="A159" s="51"/>
      <c r="B159" s="51"/>
      <c r="C159" s="52"/>
      <c r="D159" s="51"/>
      <c r="E159" s="62">
        <v>32393</v>
      </c>
      <c r="F159" s="40" t="s">
        <v>148</v>
      </c>
      <c r="G159" s="137"/>
      <c r="H159" s="137"/>
      <c r="I159" s="137"/>
      <c r="J159" s="137"/>
      <c r="K159" s="137"/>
      <c r="L159" s="137"/>
      <c r="M159" s="137"/>
    </row>
    <row r="160" spans="1:13" s="25" customFormat="1" x14ac:dyDescent="0.2">
      <c r="A160" s="51"/>
      <c r="B160" s="51"/>
      <c r="C160" s="52"/>
      <c r="D160" s="51"/>
      <c r="E160" s="62">
        <v>32394</v>
      </c>
      <c r="F160" s="40" t="s">
        <v>149</v>
      </c>
      <c r="G160" s="137">
        <v>2000</v>
      </c>
      <c r="H160" s="137"/>
      <c r="I160" s="137"/>
      <c r="J160" s="137"/>
      <c r="K160" s="137"/>
      <c r="L160" s="137"/>
      <c r="M160" s="137"/>
    </row>
    <row r="161" spans="1:13" s="25" customFormat="1" x14ac:dyDescent="0.2">
      <c r="A161" s="51"/>
      <c r="B161" s="51"/>
      <c r="C161" s="52"/>
      <c r="D161" s="51"/>
      <c r="E161" s="62">
        <v>32395</v>
      </c>
      <c r="F161" s="40" t="s">
        <v>150</v>
      </c>
      <c r="G161" s="137"/>
      <c r="H161" s="137"/>
      <c r="I161" s="137"/>
      <c r="J161" s="137"/>
      <c r="K161" s="137"/>
      <c r="L161" s="137"/>
      <c r="M161" s="137"/>
    </row>
    <row r="162" spans="1:13" s="25" customFormat="1" x14ac:dyDescent="0.2">
      <c r="A162" s="51"/>
      <c r="B162" s="51"/>
      <c r="C162" s="52"/>
      <c r="D162" s="51"/>
      <c r="E162" s="62">
        <v>32396</v>
      </c>
      <c r="F162" s="40" t="s">
        <v>151</v>
      </c>
      <c r="G162" s="137"/>
      <c r="H162" s="137"/>
      <c r="I162" s="137"/>
      <c r="J162" s="137"/>
      <c r="K162" s="137"/>
      <c r="L162" s="137"/>
      <c r="M162" s="137"/>
    </row>
    <row r="163" spans="1:13" s="73" customFormat="1" x14ac:dyDescent="0.2">
      <c r="A163" s="51"/>
      <c r="B163" s="51"/>
      <c r="C163" s="52"/>
      <c r="D163" s="51"/>
      <c r="E163" s="62">
        <v>32399</v>
      </c>
      <c r="F163" s="40" t="s">
        <v>152</v>
      </c>
      <c r="G163" s="137">
        <v>6500</v>
      </c>
      <c r="H163" s="137"/>
      <c r="I163" s="137"/>
      <c r="J163" s="137"/>
      <c r="K163" s="137"/>
      <c r="L163" s="137"/>
      <c r="M163" s="137"/>
    </row>
    <row r="164" spans="1:13" x14ac:dyDescent="0.2">
      <c r="A164" s="30"/>
      <c r="B164" s="30"/>
      <c r="C164" s="30">
        <v>329</v>
      </c>
      <c r="D164" s="30"/>
      <c r="E164" s="39"/>
      <c r="F164" s="32" t="s">
        <v>153</v>
      </c>
      <c r="G164" s="74">
        <f t="shared" ref="G164:M164" si="41">G165+G169+G173+G175+G183+G178</f>
        <v>50446</v>
      </c>
      <c r="H164" s="74">
        <f t="shared" si="41"/>
        <v>0</v>
      </c>
      <c r="I164" s="74">
        <f t="shared" si="41"/>
        <v>0</v>
      </c>
      <c r="J164" s="74">
        <f t="shared" si="41"/>
        <v>0</v>
      </c>
      <c r="K164" s="74">
        <f t="shared" si="41"/>
        <v>0</v>
      </c>
      <c r="L164" s="74">
        <f t="shared" si="41"/>
        <v>0</v>
      </c>
      <c r="M164" s="74">
        <f t="shared" si="41"/>
        <v>0</v>
      </c>
    </row>
    <row r="165" spans="1:13" s="25" customFormat="1" ht="24" x14ac:dyDescent="0.2">
      <c r="A165" s="20"/>
      <c r="B165" s="20"/>
      <c r="C165" s="20"/>
      <c r="D165" s="20">
        <v>3291</v>
      </c>
      <c r="E165" s="72"/>
      <c r="F165" s="75" t="s">
        <v>154</v>
      </c>
      <c r="G165" s="76">
        <f t="shared" ref="G165" si="42">SUM(G166:G168)</f>
        <v>0</v>
      </c>
      <c r="H165" s="76">
        <f t="shared" ref="H165:M165" si="43">SUM(H166:H168)</f>
        <v>0</v>
      </c>
      <c r="I165" s="76">
        <f t="shared" si="43"/>
        <v>0</v>
      </c>
      <c r="J165" s="76">
        <f t="shared" si="43"/>
        <v>0</v>
      </c>
      <c r="K165" s="76">
        <f t="shared" si="43"/>
        <v>0</v>
      </c>
      <c r="L165" s="76">
        <f t="shared" si="43"/>
        <v>0</v>
      </c>
      <c r="M165" s="76">
        <f t="shared" si="43"/>
        <v>0</v>
      </c>
    </row>
    <row r="166" spans="1:13" s="25" customFormat="1" x14ac:dyDescent="0.2">
      <c r="A166" s="78"/>
      <c r="B166" s="78"/>
      <c r="C166" s="20"/>
      <c r="D166" s="78"/>
      <c r="E166" s="62">
        <v>32911</v>
      </c>
      <c r="F166" s="79" t="s">
        <v>155</v>
      </c>
      <c r="G166" s="139"/>
      <c r="H166" s="139"/>
      <c r="I166" s="139"/>
      <c r="J166" s="139"/>
      <c r="K166" s="139"/>
      <c r="L166" s="139"/>
      <c r="M166" s="139"/>
    </row>
    <row r="167" spans="1:13" s="55" customFormat="1" x14ac:dyDescent="0.2">
      <c r="A167" s="78"/>
      <c r="B167" s="78"/>
      <c r="C167" s="20"/>
      <c r="D167" s="78"/>
      <c r="E167" s="62">
        <v>32912</v>
      </c>
      <c r="F167" s="79" t="s">
        <v>156</v>
      </c>
      <c r="G167" s="139"/>
      <c r="H167" s="139"/>
      <c r="I167" s="139"/>
      <c r="J167" s="139"/>
      <c r="K167" s="139"/>
      <c r="L167" s="139"/>
      <c r="M167" s="139"/>
    </row>
    <row r="168" spans="1:13" x14ac:dyDescent="0.2">
      <c r="A168" s="78"/>
      <c r="B168" s="78"/>
      <c r="C168" s="20"/>
      <c r="D168" s="78"/>
      <c r="E168" s="62">
        <v>32919</v>
      </c>
      <c r="F168" s="79" t="s">
        <v>157</v>
      </c>
      <c r="G168" s="139"/>
      <c r="H168" s="139"/>
      <c r="I168" s="139"/>
      <c r="J168" s="139"/>
      <c r="K168" s="139"/>
      <c r="L168" s="139"/>
      <c r="M168" s="139"/>
    </row>
    <row r="169" spans="1:13" x14ac:dyDescent="0.2">
      <c r="A169" s="19"/>
      <c r="B169" s="19"/>
      <c r="C169" s="20"/>
      <c r="D169" s="19">
        <v>3292</v>
      </c>
      <c r="E169" s="62"/>
      <c r="F169" s="22" t="s">
        <v>158</v>
      </c>
      <c r="G169" s="67">
        <f t="shared" ref="G169:M169" si="44">SUM(G170:G172)</f>
        <v>13600</v>
      </c>
      <c r="H169" s="67">
        <f t="shared" si="44"/>
        <v>0</v>
      </c>
      <c r="I169" s="67">
        <f t="shared" si="44"/>
        <v>0</v>
      </c>
      <c r="J169" s="67">
        <f t="shared" si="44"/>
        <v>0</v>
      </c>
      <c r="K169" s="67">
        <f t="shared" si="44"/>
        <v>0</v>
      </c>
      <c r="L169" s="67">
        <f t="shared" si="44"/>
        <v>0</v>
      </c>
      <c r="M169" s="67">
        <f t="shared" si="44"/>
        <v>0</v>
      </c>
    </row>
    <row r="170" spans="1:13" x14ac:dyDescent="0.2">
      <c r="A170" s="51"/>
      <c r="B170" s="51"/>
      <c r="C170" s="52"/>
      <c r="D170" s="51"/>
      <c r="E170" s="62">
        <v>32921</v>
      </c>
      <c r="F170" s="40" t="s">
        <v>159</v>
      </c>
      <c r="G170" s="137">
        <v>7000</v>
      </c>
      <c r="H170" s="137"/>
      <c r="I170" s="137"/>
      <c r="J170" s="137"/>
      <c r="K170" s="137"/>
      <c r="L170" s="137"/>
      <c r="M170" s="137"/>
    </row>
    <row r="171" spans="1:13" s="55" customFormat="1" x14ac:dyDescent="0.2">
      <c r="A171" s="51"/>
      <c r="B171" s="51"/>
      <c r="C171" s="52"/>
      <c r="D171" s="51"/>
      <c r="E171" s="62">
        <v>32922</v>
      </c>
      <c r="F171" s="40" t="s">
        <v>160</v>
      </c>
      <c r="G171" s="137">
        <v>6600</v>
      </c>
      <c r="H171" s="137"/>
      <c r="I171" s="137"/>
      <c r="J171" s="137"/>
      <c r="K171" s="137"/>
      <c r="L171" s="137"/>
      <c r="M171" s="137"/>
    </row>
    <row r="172" spans="1:13" x14ac:dyDescent="0.2">
      <c r="A172" s="51"/>
      <c r="B172" s="51"/>
      <c r="C172" s="52"/>
      <c r="D172" s="51"/>
      <c r="E172" s="62">
        <v>32923</v>
      </c>
      <c r="F172" s="40" t="s">
        <v>161</v>
      </c>
      <c r="G172" s="137"/>
      <c r="H172" s="137"/>
      <c r="I172" s="137"/>
      <c r="J172" s="137"/>
      <c r="K172" s="137"/>
      <c r="L172" s="137"/>
      <c r="M172" s="137"/>
    </row>
    <row r="173" spans="1:13" x14ac:dyDescent="0.2">
      <c r="A173" s="19"/>
      <c r="B173" s="19"/>
      <c r="C173" s="20"/>
      <c r="D173" s="19">
        <v>3293</v>
      </c>
      <c r="E173" s="62"/>
      <c r="F173" s="22" t="s">
        <v>162</v>
      </c>
      <c r="G173" s="58">
        <f t="shared" ref="G173:M173" si="45">G174</f>
        <v>17109</v>
      </c>
      <c r="H173" s="58">
        <f t="shared" si="45"/>
        <v>0</v>
      </c>
      <c r="I173" s="58">
        <f t="shared" si="45"/>
        <v>0</v>
      </c>
      <c r="J173" s="58">
        <f t="shared" si="45"/>
        <v>0</v>
      </c>
      <c r="K173" s="58">
        <f t="shared" si="45"/>
        <v>0</v>
      </c>
      <c r="L173" s="58">
        <f t="shared" si="45"/>
        <v>0</v>
      </c>
      <c r="M173" s="58">
        <f t="shared" si="45"/>
        <v>0</v>
      </c>
    </row>
    <row r="174" spans="1:13" x14ac:dyDescent="0.2">
      <c r="A174" s="19"/>
      <c r="B174" s="19"/>
      <c r="C174" s="20"/>
      <c r="D174" s="19"/>
      <c r="E174" s="62">
        <v>32931</v>
      </c>
      <c r="F174" s="40" t="s">
        <v>162</v>
      </c>
      <c r="G174" s="137">
        <v>17109</v>
      </c>
      <c r="H174" s="137"/>
      <c r="I174" s="137"/>
      <c r="J174" s="137"/>
      <c r="K174" s="137"/>
      <c r="L174" s="137"/>
      <c r="M174" s="137"/>
    </row>
    <row r="175" spans="1:13" s="55" customFormat="1" x14ac:dyDescent="0.2">
      <c r="A175" s="19"/>
      <c r="B175" s="19"/>
      <c r="C175" s="20"/>
      <c r="D175" s="19">
        <v>3294</v>
      </c>
      <c r="E175" s="62"/>
      <c r="F175" s="22" t="s">
        <v>163</v>
      </c>
      <c r="G175" s="61">
        <f t="shared" ref="G175:M175" si="46">SUM(G176:G177)</f>
        <v>2000</v>
      </c>
      <c r="H175" s="61">
        <f t="shared" si="46"/>
        <v>0</v>
      </c>
      <c r="I175" s="61">
        <f t="shared" si="46"/>
        <v>0</v>
      </c>
      <c r="J175" s="61">
        <f t="shared" si="46"/>
        <v>0</v>
      </c>
      <c r="K175" s="61">
        <f t="shared" si="46"/>
        <v>0</v>
      </c>
      <c r="L175" s="61">
        <f t="shared" si="46"/>
        <v>0</v>
      </c>
      <c r="M175" s="61">
        <f t="shared" si="46"/>
        <v>0</v>
      </c>
    </row>
    <row r="176" spans="1:13" s="70" customFormat="1" x14ac:dyDescent="0.2">
      <c r="A176" s="19"/>
      <c r="B176" s="19"/>
      <c r="C176" s="20"/>
      <c r="D176" s="19"/>
      <c r="E176" s="62">
        <v>32941</v>
      </c>
      <c r="F176" s="40" t="s">
        <v>164</v>
      </c>
      <c r="G176" s="137">
        <v>2000</v>
      </c>
      <c r="H176" s="137"/>
      <c r="I176" s="137"/>
      <c r="J176" s="137"/>
      <c r="K176" s="137"/>
      <c r="L176" s="137"/>
      <c r="M176" s="137"/>
    </row>
    <row r="177" spans="1:13" s="70" customFormat="1" x14ac:dyDescent="0.2">
      <c r="A177" s="19"/>
      <c r="B177" s="19"/>
      <c r="C177" s="20"/>
      <c r="D177" s="19"/>
      <c r="E177" s="62">
        <v>32942</v>
      </c>
      <c r="F177" s="40" t="s">
        <v>165</v>
      </c>
      <c r="G177" s="137"/>
      <c r="H177" s="137"/>
      <c r="I177" s="137"/>
      <c r="J177" s="137"/>
      <c r="K177" s="137"/>
      <c r="L177" s="137"/>
      <c r="M177" s="137"/>
    </row>
    <row r="178" spans="1:13" s="55" customFormat="1" x14ac:dyDescent="0.2">
      <c r="A178" s="19"/>
      <c r="B178" s="19"/>
      <c r="C178" s="20"/>
      <c r="D178" s="19">
        <v>3295</v>
      </c>
      <c r="E178" s="62"/>
      <c r="F178" s="22" t="s">
        <v>166</v>
      </c>
      <c r="G178" s="61">
        <f t="shared" ref="G178:M178" si="47">SUM(G179:G182)</f>
        <v>6300</v>
      </c>
      <c r="H178" s="61">
        <f t="shared" si="47"/>
        <v>0</v>
      </c>
      <c r="I178" s="61">
        <f t="shared" si="47"/>
        <v>0</v>
      </c>
      <c r="J178" s="61">
        <f t="shared" si="47"/>
        <v>0</v>
      </c>
      <c r="K178" s="61">
        <f t="shared" si="47"/>
        <v>0</v>
      </c>
      <c r="L178" s="61">
        <f t="shared" si="47"/>
        <v>0</v>
      </c>
      <c r="M178" s="61">
        <f t="shared" si="47"/>
        <v>0</v>
      </c>
    </row>
    <row r="179" spans="1:13" s="70" customFormat="1" x14ac:dyDescent="0.2">
      <c r="A179" s="19"/>
      <c r="B179" s="19"/>
      <c r="C179" s="20"/>
      <c r="D179" s="19"/>
      <c r="E179" s="62">
        <v>32951</v>
      </c>
      <c r="F179" s="40" t="s">
        <v>167</v>
      </c>
      <c r="G179" s="137"/>
      <c r="H179" s="137"/>
      <c r="I179" s="137"/>
      <c r="J179" s="137"/>
      <c r="K179" s="137"/>
      <c r="L179" s="137"/>
      <c r="M179" s="137"/>
    </row>
    <row r="180" spans="1:13" s="70" customFormat="1" x14ac:dyDescent="0.2">
      <c r="A180" s="19"/>
      <c r="B180" s="19"/>
      <c r="C180" s="20"/>
      <c r="D180" s="19"/>
      <c r="E180" s="62">
        <v>32952</v>
      </c>
      <c r="F180" s="40" t="s">
        <v>168</v>
      </c>
      <c r="G180" s="137">
        <v>6300</v>
      </c>
      <c r="H180" s="137"/>
      <c r="I180" s="137"/>
      <c r="J180" s="137"/>
      <c r="K180" s="137"/>
      <c r="L180" s="137"/>
      <c r="M180" s="137"/>
    </row>
    <row r="181" spans="1:13" s="70" customFormat="1" x14ac:dyDescent="0.2">
      <c r="A181" s="19"/>
      <c r="B181" s="19"/>
      <c r="C181" s="20"/>
      <c r="D181" s="19"/>
      <c r="E181" s="62">
        <v>32953</v>
      </c>
      <c r="F181" s="40" t="s">
        <v>169</v>
      </c>
      <c r="G181" s="137"/>
      <c r="H181" s="137"/>
      <c r="I181" s="137"/>
      <c r="J181" s="137"/>
      <c r="K181" s="137"/>
      <c r="L181" s="137"/>
      <c r="M181" s="137"/>
    </row>
    <row r="182" spans="1:13" s="70" customFormat="1" x14ac:dyDescent="0.2">
      <c r="A182" s="19"/>
      <c r="B182" s="19"/>
      <c r="C182" s="20"/>
      <c r="D182" s="19"/>
      <c r="E182" s="62">
        <v>32954</v>
      </c>
      <c r="F182" s="40" t="s">
        <v>170</v>
      </c>
      <c r="G182" s="137"/>
      <c r="H182" s="137"/>
      <c r="I182" s="137"/>
      <c r="J182" s="137"/>
      <c r="K182" s="137"/>
      <c r="L182" s="137"/>
      <c r="M182" s="137"/>
    </row>
    <row r="183" spans="1:13" s="80" customFormat="1" x14ac:dyDescent="0.2">
      <c r="A183" s="19"/>
      <c r="B183" s="19"/>
      <c r="C183" s="20"/>
      <c r="D183" s="19">
        <v>3299</v>
      </c>
      <c r="E183" s="62"/>
      <c r="F183" s="22" t="s">
        <v>153</v>
      </c>
      <c r="G183" s="58">
        <f t="shared" ref="G183:M183" si="48">SUM(G184:G185)</f>
        <v>11437</v>
      </c>
      <c r="H183" s="58">
        <f t="shared" si="48"/>
        <v>0</v>
      </c>
      <c r="I183" s="58">
        <f t="shared" si="48"/>
        <v>0</v>
      </c>
      <c r="J183" s="58">
        <f t="shared" si="48"/>
        <v>0</v>
      </c>
      <c r="K183" s="58">
        <f t="shared" si="48"/>
        <v>0</v>
      </c>
      <c r="L183" s="58">
        <f t="shared" si="48"/>
        <v>0</v>
      </c>
      <c r="M183" s="58">
        <f t="shared" si="48"/>
        <v>0</v>
      </c>
    </row>
    <row r="184" spans="1:13" s="25" customFormat="1" ht="14.25" customHeight="1" x14ac:dyDescent="0.2">
      <c r="A184" s="51"/>
      <c r="B184" s="51"/>
      <c r="C184" s="52"/>
      <c r="D184" s="51"/>
      <c r="E184" s="62">
        <v>32991</v>
      </c>
      <c r="F184" s="40" t="s">
        <v>171</v>
      </c>
      <c r="G184" s="138"/>
      <c r="H184" s="138"/>
      <c r="I184" s="138"/>
      <c r="J184" s="138"/>
      <c r="K184" s="138"/>
      <c r="L184" s="138"/>
      <c r="M184" s="138"/>
    </row>
    <row r="185" spans="1:13" s="25" customFormat="1" ht="14.25" customHeight="1" x14ac:dyDescent="0.2">
      <c r="A185" s="51"/>
      <c r="B185" s="51"/>
      <c r="C185" s="52"/>
      <c r="D185" s="51"/>
      <c r="E185" s="62">
        <v>32999</v>
      </c>
      <c r="F185" s="40" t="s">
        <v>153</v>
      </c>
      <c r="G185" s="138">
        <v>11437</v>
      </c>
      <c r="H185" s="138"/>
      <c r="I185" s="138"/>
      <c r="J185" s="138"/>
      <c r="K185" s="138"/>
      <c r="L185" s="138"/>
      <c r="M185" s="138"/>
    </row>
    <row r="186" spans="1:13" s="55" customFormat="1" x14ac:dyDescent="0.2">
      <c r="A186" s="81"/>
      <c r="B186" s="81">
        <v>34</v>
      </c>
      <c r="C186" s="20"/>
      <c r="D186" s="81"/>
      <c r="E186" s="62"/>
      <c r="F186" s="28" t="s">
        <v>172</v>
      </c>
      <c r="G186" s="82">
        <f t="shared" ref="G186:M186" si="49">+G187</f>
        <v>16575</v>
      </c>
      <c r="H186" s="82">
        <f t="shared" si="49"/>
        <v>0</v>
      </c>
      <c r="I186" s="82">
        <f t="shared" si="49"/>
        <v>0</v>
      </c>
      <c r="J186" s="82">
        <f t="shared" si="49"/>
        <v>0</v>
      </c>
      <c r="K186" s="82">
        <f t="shared" si="49"/>
        <v>0</v>
      </c>
      <c r="L186" s="82">
        <f t="shared" si="49"/>
        <v>0</v>
      </c>
      <c r="M186" s="82">
        <f t="shared" si="49"/>
        <v>0</v>
      </c>
    </row>
    <row r="187" spans="1:13" x14ac:dyDescent="0.2">
      <c r="A187" s="30"/>
      <c r="B187" s="30"/>
      <c r="C187" s="30">
        <v>343</v>
      </c>
      <c r="D187" s="30"/>
      <c r="E187" s="39"/>
      <c r="F187" s="32" t="s">
        <v>173</v>
      </c>
      <c r="G187" s="74">
        <f t="shared" ref="G187:M187" si="50">G188+G191+G194+G196</f>
        <v>16575</v>
      </c>
      <c r="H187" s="74">
        <f t="shared" si="50"/>
        <v>0</v>
      </c>
      <c r="I187" s="74">
        <f t="shared" si="50"/>
        <v>0</v>
      </c>
      <c r="J187" s="74">
        <f t="shared" si="50"/>
        <v>0</v>
      </c>
      <c r="K187" s="74">
        <f t="shared" si="50"/>
        <v>0</v>
      </c>
      <c r="L187" s="74">
        <f t="shared" si="50"/>
        <v>0</v>
      </c>
      <c r="M187" s="74">
        <f t="shared" si="50"/>
        <v>0</v>
      </c>
    </row>
    <row r="188" spans="1:13" x14ac:dyDescent="0.2">
      <c r="A188" s="19"/>
      <c r="B188" s="19"/>
      <c r="C188" s="20"/>
      <c r="D188" s="19">
        <v>3431</v>
      </c>
      <c r="E188" s="62"/>
      <c r="F188" s="22" t="s">
        <v>174</v>
      </c>
      <c r="G188" s="58">
        <f t="shared" ref="G188" si="51">SUM(G189:G190)</f>
        <v>7300</v>
      </c>
      <c r="H188" s="58">
        <f t="shared" ref="H188:M188" si="52">SUM(H189:H190)</f>
        <v>0</v>
      </c>
      <c r="I188" s="58">
        <f t="shared" si="52"/>
        <v>0</v>
      </c>
      <c r="J188" s="58">
        <f t="shared" si="52"/>
        <v>0</v>
      </c>
      <c r="K188" s="58">
        <f t="shared" si="52"/>
        <v>0</v>
      </c>
      <c r="L188" s="58">
        <f t="shared" si="52"/>
        <v>0</v>
      </c>
      <c r="M188" s="58">
        <f t="shared" si="52"/>
        <v>0</v>
      </c>
    </row>
    <row r="189" spans="1:13" x14ac:dyDescent="0.2">
      <c r="A189" s="51"/>
      <c r="B189" s="51"/>
      <c r="C189" s="52"/>
      <c r="D189" s="51"/>
      <c r="E189" s="62">
        <v>34311</v>
      </c>
      <c r="F189" s="40" t="s">
        <v>175</v>
      </c>
      <c r="G189" s="137">
        <v>7300</v>
      </c>
      <c r="H189" s="137"/>
      <c r="I189" s="137"/>
      <c r="J189" s="137"/>
      <c r="K189" s="137"/>
      <c r="L189" s="137"/>
      <c r="M189" s="137"/>
    </row>
    <row r="190" spans="1:13" x14ac:dyDescent="0.2">
      <c r="A190" s="51"/>
      <c r="B190" s="51"/>
      <c r="C190" s="52"/>
      <c r="D190" s="51"/>
      <c r="E190" s="62">
        <v>34312</v>
      </c>
      <c r="F190" s="40" t="s">
        <v>176</v>
      </c>
      <c r="G190" s="137"/>
      <c r="H190" s="137"/>
      <c r="I190" s="137"/>
      <c r="J190" s="137"/>
      <c r="K190" s="137"/>
      <c r="L190" s="137"/>
      <c r="M190" s="137"/>
    </row>
    <row r="191" spans="1:13" x14ac:dyDescent="0.2">
      <c r="A191" s="19"/>
      <c r="B191" s="19"/>
      <c r="C191" s="20"/>
      <c r="D191" s="19">
        <v>3432</v>
      </c>
      <c r="E191" s="62"/>
      <c r="F191" s="22" t="s">
        <v>177</v>
      </c>
      <c r="G191" s="58">
        <f t="shared" ref="G191:M191" si="53">G192+G193</f>
        <v>0</v>
      </c>
      <c r="H191" s="58">
        <f t="shared" si="53"/>
        <v>0</v>
      </c>
      <c r="I191" s="58">
        <f t="shared" si="53"/>
        <v>0</v>
      </c>
      <c r="J191" s="58">
        <f t="shared" si="53"/>
        <v>0</v>
      </c>
      <c r="K191" s="58">
        <f t="shared" si="53"/>
        <v>0</v>
      </c>
      <c r="L191" s="58">
        <f t="shared" si="53"/>
        <v>0</v>
      </c>
      <c r="M191" s="58">
        <f t="shared" si="53"/>
        <v>0</v>
      </c>
    </row>
    <row r="192" spans="1:13" x14ac:dyDescent="0.2">
      <c r="A192" s="51"/>
      <c r="B192" s="51"/>
      <c r="C192" s="52"/>
      <c r="D192" s="51"/>
      <c r="E192" s="62">
        <v>32321</v>
      </c>
      <c r="F192" s="40" t="s">
        <v>178</v>
      </c>
      <c r="G192" s="137"/>
      <c r="H192" s="137"/>
      <c r="I192" s="137"/>
      <c r="J192" s="137"/>
      <c r="K192" s="137"/>
      <c r="L192" s="137"/>
      <c r="M192" s="137"/>
    </row>
    <row r="193" spans="1:13" x14ac:dyDescent="0.2">
      <c r="A193" s="51"/>
      <c r="B193" s="51"/>
      <c r="C193" s="52"/>
      <c r="D193" s="51"/>
      <c r="E193" s="62">
        <v>34324</v>
      </c>
      <c r="F193" s="40" t="s">
        <v>179</v>
      </c>
      <c r="G193" s="137"/>
      <c r="H193" s="137"/>
      <c r="I193" s="137"/>
      <c r="J193" s="137"/>
      <c r="K193" s="137"/>
      <c r="L193" s="137"/>
      <c r="M193" s="137"/>
    </row>
    <row r="194" spans="1:13" x14ac:dyDescent="0.2">
      <c r="A194" s="19"/>
      <c r="B194" s="19"/>
      <c r="C194" s="20"/>
      <c r="D194" s="19">
        <v>3433</v>
      </c>
      <c r="E194" s="62"/>
      <c r="F194" s="22" t="s">
        <v>180</v>
      </c>
      <c r="G194" s="67">
        <f t="shared" ref="G194:M194" si="54">SUM(G195:G195)</f>
        <v>3750</v>
      </c>
      <c r="H194" s="67">
        <f t="shared" si="54"/>
        <v>0</v>
      </c>
      <c r="I194" s="67">
        <f t="shared" si="54"/>
        <v>0</v>
      </c>
      <c r="J194" s="67">
        <f t="shared" si="54"/>
        <v>0</v>
      </c>
      <c r="K194" s="67">
        <f t="shared" si="54"/>
        <v>0</v>
      </c>
      <c r="L194" s="67">
        <f t="shared" si="54"/>
        <v>0</v>
      </c>
      <c r="M194" s="67">
        <f t="shared" si="54"/>
        <v>0</v>
      </c>
    </row>
    <row r="195" spans="1:13" s="70" customFormat="1" x14ac:dyDescent="0.2">
      <c r="A195" s="51"/>
      <c r="B195" s="51"/>
      <c r="C195" s="52"/>
      <c r="D195" s="51"/>
      <c r="E195" s="62">
        <v>34333</v>
      </c>
      <c r="F195" s="40" t="s">
        <v>181</v>
      </c>
      <c r="G195" s="137">
        <v>3750</v>
      </c>
      <c r="H195" s="137"/>
      <c r="I195" s="137"/>
      <c r="J195" s="137"/>
      <c r="K195" s="137"/>
      <c r="L195" s="137"/>
      <c r="M195" s="137"/>
    </row>
    <row r="196" spans="1:13" s="80" customFormat="1" x14ac:dyDescent="0.2">
      <c r="A196" s="19"/>
      <c r="B196" s="19"/>
      <c r="C196" s="20"/>
      <c r="D196" s="19">
        <v>3434</v>
      </c>
      <c r="E196" s="62"/>
      <c r="F196" s="22" t="s">
        <v>182</v>
      </c>
      <c r="G196" s="58">
        <f t="shared" ref="G196:M196" si="55">G197</f>
        <v>5525</v>
      </c>
      <c r="H196" s="58">
        <f t="shared" si="55"/>
        <v>0</v>
      </c>
      <c r="I196" s="58">
        <f t="shared" si="55"/>
        <v>0</v>
      </c>
      <c r="J196" s="58">
        <f t="shared" si="55"/>
        <v>0</v>
      </c>
      <c r="K196" s="58">
        <f t="shared" si="55"/>
        <v>0</v>
      </c>
      <c r="L196" s="58">
        <f t="shared" si="55"/>
        <v>0</v>
      </c>
      <c r="M196" s="58">
        <f t="shared" si="55"/>
        <v>0</v>
      </c>
    </row>
    <row r="197" spans="1:13" s="25" customFormat="1" x14ac:dyDescent="0.2">
      <c r="A197" s="51"/>
      <c r="B197" s="51"/>
      <c r="C197" s="52"/>
      <c r="D197" s="51"/>
      <c r="E197" s="62">
        <v>34349</v>
      </c>
      <c r="F197" s="40" t="s">
        <v>182</v>
      </c>
      <c r="G197" s="138">
        <v>5525</v>
      </c>
      <c r="H197" s="138"/>
      <c r="I197" s="138"/>
      <c r="J197" s="138"/>
      <c r="K197" s="138"/>
      <c r="L197" s="138"/>
      <c r="M197" s="138"/>
    </row>
    <row r="198" spans="1:13" x14ac:dyDescent="0.2">
      <c r="A198" s="63">
        <v>4</v>
      </c>
      <c r="B198" s="63"/>
      <c r="C198" s="20"/>
      <c r="D198" s="63"/>
      <c r="E198" s="84"/>
      <c r="F198" s="65" t="s">
        <v>183</v>
      </c>
      <c r="G198" s="66"/>
      <c r="H198" s="66"/>
      <c r="I198" s="66"/>
      <c r="J198" s="68">
        <f t="shared" ref="J198" si="56">J199+J251</f>
        <v>0</v>
      </c>
      <c r="K198" s="85"/>
    </row>
    <row r="199" spans="1:13" x14ac:dyDescent="0.2">
      <c r="A199" s="81"/>
      <c r="B199" s="81">
        <v>42</v>
      </c>
      <c r="C199" s="20"/>
      <c r="D199" s="81"/>
      <c r="E199" s="62"/>
      <c r="F199" s="28" t="s">
        <v>184</v>
      </c>
      <c r="G199" s="83">
        <f t="shared" ref="G199:M199" si="57">G200+G206+G237+G241+G244</f>
        <v>24000</v>
      </c>
      <c r="H199" s="83">
        <f t="shared" si="57"/>
        <v>0</v>
      </c>
      <c r="I199" s="83">
        <f t="shared" si="57"/>
        <v>0</v>
      </c>
      <c r="J199" s="83">
        <f t="shared" si="57"/>
        <v>0</v>
      </c>
      <c r="K199" s="83">
        <f t="shared" si="57"/>
        <v>0</v>
      </c>
      <c r="L199" s="83">
        <f t="shared" si="57"/>
        <v>0</v>
      </c>
      <c r="M199" s="83">
        <f t="shared" si="57"/>
        <v>0</v>
      </c>
    </row>
    <row r="200" spans="1:13" x14ac:dyDescent="0.2">
      <c r="A200" s="30"/>
      <c r="B200" s="30"/>
      <c r="C200" s="30">
        <v>421</v>
      </c>
      <c r="D200" s="30"/>
      <c r="E200" s="39"/>
      <c r="F200" s="32" t="s">
        <v>185</v>
      </c>
      <c r="G200" s="44">
        <f t="shared" ref="G200:M200" si="58">G201</f>
        <v>0</v>
      </c>
      <c r="H200" s="44">
        <f t="shared" si="58"/>
        <v>0</v>
      </c>
      <c r="I200" s="44">
        <f t="shared" si="58"/>
        <v>0</v>
      </c>
      <c r="J200" s="44">
        <f t="shared" si="58"/>
        <v>0</v>
      </c>
      <c r="K200" s="44">
        <f t="shared" si="58"/>
        <v>0</v>
      </c>
      <c r="L200" s="44">
        <f t="shared" si="58"/>
        <v>0</v>
      </c>
      <c r="M200" s="44">
        <f t="shared" si="58"/>
        <v>0</v>
      </c>
    </row>
    <row r="201" spans="1:13" x14ac:dyDescent="0.2">
      <c r="A201" s="34"/>
      <c r="B201" s="34"/>
      <c r="C201" s="34"/>
      <c r="D201" s="34">
        <v>4212</v>
      </c>
      <c r="E201" s="39"/>
      <c r="F201" s="65" t="s">
        <v>186</v>
      </c>
      <c r="G201" s="37">
        <f t="shared" ref="G201:M201" si="59">SUM(G202:G205)</f>
        <v>0</v>
      </c>
      <c r="H201" s="37">
        <f t="shared" si="59"/>
        <v>0</v>
      </c>
      <c r="I201" s="37">
        <f t="shared" si="59"/>
        <v>0</v>
      </c>
      <c r="J201" s="37">
        <f t="shared" si="59"/>
        <v>0</v>
      </c>
      <c r="K201" s="37">
        <f t="shared" si="59"/>
        <v>0</v>
      </c>
      <c r="L201" s="37">
        <f t="shared" si="59"/>
        <v>0</v>
      </c>
      <c r="M201" s="37">
        <f t="shared" si="59"/>
        <v>0</v>
      </c>
    </row>
    <row r="202" spans="1:13" x14ac:dyDescent="0.2">
      <c r="A202" s="34"/>
      <c r="B202" s="34"/>
      <c r="C202" s="34"/>
      <c r="D202" s="34"/>
      <c r="E202" s="39">
        <v>42121</v>
      </c>
      <c r="F202" s="40" t="s">
        <v>187</v>
      </c>
      <c r="G202" s="41"/>
      <c r="H202" s="41"/>
      <c r="I202" s="41"/>
      <c r="J202" s="41"/>
      <c r="K202" s="41"/>
      <c r="L202" s="41"/>
      <c r="M202" s="41"/>
    </row>
    <row r="203" spans="1:13" ht="24" x14ac:dyDescent="0.2">
      <c r="A203" s="34"/>
      <c r="B203" s="34"/>
      <c r="C203" s="34"/>
      <c r="D203" s="34"/>
      <c r="E203" s="39">
        <v>42123</v>
      </c>
      <c r="F203" s="40" t="s">
        <v>188</v>
      </c>
      <c r="G203" s="41"/>
      <c r="H203" s="41"/>
      <c r="I203" s="41"/>
      <c r="J203" s="41"/>
      <c r="K203" s="41"/>
      <c r="L203" s="41"/>
      <c r="M203" s="41"/>
    </row>
    <row r="204" spans="1:13" x14ac:dyDescent="0.2">
      <c r="A204" s="34"/>
      <c r="B204" s="34"/>
      <c r="C204" s="34"/>
      <c r="D204" s="34"/>
      <c r="E204" s="39">
        <v>42126</v>
      </c>
      <c r="F204" s="40" t="s">
        <v>189</v>
      </c>
      <c r="G204" s="41"/>
      <c r="H204" s="41"/>
      <c r="I204" s="41"/>
      <c r="J204" s="41"/>
      <c r="K204" s="41"/>
      <c r="L204" s="41"/>
      <c r="M204" s="41"/>
    </row>
    <row r="205" spans="1:13" x14ac:dyDescent="0.2">
      <c r="A205" s="34"/>
      <c r="B205" s="34"/>
      <c r="C205" s="34"/>
      <c r="D205" s="34"/>
      <c r="E205" s="39">
        <v>42129</v>
      </c>
      <c r="F205" s="40" t="s">
        <v>190</v>
      </c>
      <c r="G205" s="41"/>
      <c r="H205" s="41"/>
      <c r="I205" s="41"/>
      <c r="J205" s="41"/>
      <c r="K205" s="41"/>
      <c r="L205" s="41"/>
      <c r="M205" s="41"/>
    </row>
    <row r="206" spans="1:13" x14ac:dyDescent="0.2">
      <c r="A206" s="30"/>
      <c r="B206" s="30"/>
      <c r="C206" s="30">
        <v>422</v>
      </c>
      <c r="D206" s="30"/>
      <c r="E206" s="39"/>
      <c r="F206" s="32" t="s">
        <v>191</v>
      </c>
      <c r="G206" s="44">
        <f t="shared" ref="G206:M206" si="60">G207+G211+G216+G222+G230+G233+G225</f>
        <v>20000</v>
      </c>
      <c r="H206" s="44">
        <f t="shared" si="60"/>
        <v>0</v>
      </c>
      <c r="I206" s="44">
        <f t="shared" si="60"/>
        <v>0</v>
      </c>
      <c r="J206" s="44">
        <f t="shared" si="60"/>
        <v>0</v>
      </c>
      <c r="K206" s="44">
        <f t="shared" si="60"/>
        <v>0</v>
      </c>
      <c r="L206" s="44">
        <f t="shared" si="60"/>
        <v>0</v>
      </c>
      <c r="M206" s="44">
        <f t="shared" si="60"/>
        <v>0</v>
      </c>
    </row>
    <row r="207" spans="1:13" x14ac:dyDescent="0.2">
      <c r="A207" s="19"/>
      <c r="B207" s="19"/>
      <c r="C207" s="20"/>
      <c r="D207" s="19">
        <v>4221</v>
      </c>
      <c r="E207" s="62"/>
      <c r="F207" s="22" t="s">
        <v>192</v>
      </c>
      <c r="G207" s="24">
        <f t="shared" ref="G207:M207" si="61">SUM(G208:G210)</f>
        <v>20000</v>
      </c>
      <c r="H207" s="24">
        <f t="shared" si="61"/>
        <v>0</v>
      </c>
      <c r="I207" s="24">
        <f t="shared" si="61"/>
        <v>0</v>
      </c>
      <c r="J207" s="24">
        <f t="shared" si="61"/>
        <v>0</v>
      </c>
      <c r="K207" s="24">
        <f t="shared" si="61"/>
        <v>0</v>
      </c>
      <c r="L207" s="24">
        <f t="shared" si="61"/>
        <v>0</v>
      </c>
      <c r="M207" s="24">
        <f t="shared" si="61"/>
        <v>0</v>
      </c>
    </row>
    <row r="208" spans="1:13" ht="13.5" customHeight="1" x14ac:dyDescent="0.2">
      <c r="A208" s="51"/>
      <c r="B208" s="51"/>
      <c r="C208" s="52"/>
      <c r="D208" s="51"/>
      <c r="E208" s="62">
        <v>42211</v>
      </c>
      <c r="F208" s="40" t="s">
        <v>193</v>
      </c>
      <c r="G208" s="71">
        <v>20000</v>
      </c>
      <c r="H208" s="71"/>
      <c r="I208" s="71"/>
      <c r="J208" s="71"/>
      <c r="K208" s="71"/>
      <c r="L208" s="71"/>
      <c r="M208" s="71"/>
    </row>
    <row r="209" spans="1:13" s="86" customFormat="1" x14ac:dyDescent="0.2">
      <c r="A209" s="51"/>
      <c r="B209" s="51"/>
      <c r="C209" s="52"/>
      <c r="D209" s="51"/>
      <c r="E209" s="62">
        <v>42212</v>
      </c>
      <c r="F209" s="40" t="s">
        <v>194</v>
      </c>
      <c r="G209" s="71"/>
      <c r="H209" s="71"/>
      <c r="I209" s="71"/>
      <c r="J209" s="71"/>
      <c r="K209" s="71"/>
      <c r="L209" s="71"/>
      <c r="M209" s="71"/>
    </row>
    <row r="210" spans="1:13" s="86" customFormat="1" x14ac:dyDescent="0.2">
      <c r="A210" s="51"/>
      <c r="B210" s="51"/>
      <c r="C210" s="52"/>
      <c r="D210" s="51"/>
      <c r="E210" s="62">
        <v>42219</v>
      </c>
      <c r="F210" s="40" t="s">
        <v>195</v>
      </c>
      <c r="G210" s="71"/>
      <c r="H210" s="71"/>
      <c r="I210" s="71"/>
      <c r="J210" s="71"/>
      <c r="K210" s="71"/>
      <c r="L210" s="71"/>
      <c r="M210" s="71"/>
    </row>
    <row r="211" spans="1:13" s="86" customFormat="1" x14ac:dyDescent="0.2">
      <c r="A211" s="87"/>
      <c r="B211" s="87"/>
      <c r="C211" s="88"/>
      <c r="D211" s="89">
        <v>4222</v>
      </c>
      <c r="E211" s="62"/>
      <c r="F211" s="90" t="s">
        <v>196</v>
      </c>
      <c r="G211" s="24">
        <f t="shared" ref="G211:M211" si="62">SUM(G212:G215)</f>
        <v>0</v>
      </c>
      <c r="H211" s="24">
        <f t="shared" si="62"/>
        <v>0</v>
      </c>
      <c r="I211" s="24">
        <f t="shared" si="62"/>
        <v>0</v>
      </c>
      <c r="J211" s="24">
        <f t="shared" si="62"/>
        <v>0</v>
      </c>
      <c r="K211" s="24">
        <f t="shared" si="62"/>
        <v>0</v>
      </c>
      <c r="L211" s="24">
        <f t="shared" si="62"/>
        <v>0</v>
      </c>
      <c r="M211" s="24">
        <f t="shared" si="62"/>
        <v>0</v>
      </c>
    </row>
    <row r="212" spans="1:13" s="86" customFormat="1" x14ac:dyDescent="0.2">
      <c r="A212" s="91"/>
      <c r="B212" s="91"/>
      <c r="C212" s="92"/>
      <c r="D212" s="93"/>
      <c r="E212" s="62">
        <v>42221</v>
      </c>
      <c r="F212" s="69" t="s">
        <v>197</v>
      </c>
      <c r="G212" s="54"/>
      <c r="H212" s="54"/>
      <c r="I212" s="54"/>
      <c r="J212" s="54"/>
      <c r="K212" s="54"/>
      <c r="L212" s="54"/>
      <c r="M212" s="54"/>
    </row>
    <row r="213" spans="1:13" s="80" customFormat="1" x14ac:dyDescent="0.2">
      <c r="A213" s="91"/>
      <c r="B213" s="91"/>
      <c r="C213" s="92"/>
      <c r="D213" s="93"/>
      <c r="E213" s="62">
        <v>42222</v>
      </c>
      <c r="F213" s="69" t="s">
        <v>198</v>
      </c>
      <c r="G213" s="54"/>
      <c r="H213" s="54"/>
      <c r="I213" s="54"/>
      <c r="J213" s="54"/>
      <c r="K213" s="54"/>
      <c r="L213" s="54"/>
      <c r="M213" s="54"/>
    </row>
    <row r="214" spans="1:13" s="94" customFormat="1" ht="24" x14ac:dyDescent="0.2">
      <c r="A214" s="91"/>
      <c r="B214" s="91"/>
      <c r="C214" s="92"/>
      <c r="D214" s="93"/>
      <c r="E214" s="62">
        <v>42223</v>
      </c>
      <c r="F214" s="69" t="s">
        <v>199</v>
      </c>
      <c r="G214" s="54"/>
      <c r="H214" s="54"/>
      <c r="I214" s="54"/>
      <c r="J214" s="54"/>
      <c r="K214" s="54"/>
      <c r="L214" s="54"/>
      <c r="M214" s="54"/>
    </row>
    <row r="215" spans="1:13" s="96" customFormat="1" ht="23.25" customHeight="1" x14ac:dyDescent="0.2">
      <c r="A215" s="91"/>
      <c r="B215" s="91"/>
      <c r="C215" s="92"/>
      <c r="D215" s="93"/>
      <c r="E215" s="62">
        <v>42229</v>
      </c>
      <c r="F215" s="69" t="s">
        <v>200</v>
      </c>
      <c r="G215" s="95"/>
      <c r="H215" s="95"/>
      <c r="I215" s="95"/>
      <c r="J215" s="95"/>
      <c r="K215" s="95"/>
      <c r="L215" s="95"/>
      <c r="M215" s="95"/>
    </row>
    <row r="216" spans="1:13" x14ac:dyDescent="0.2">
      <c r="A216" s="87"/>
      <c r="B216" s="87"/>
      <c r="C216" s="88"/>
      <c r="D216" s="89">
        <v>4223</v>
      </c>
      <c r="E216" s="62"/>
      <c r="F216" s="90" t="s">
        <v>201</v>
      </c>
      <c r="G216" s="24">
        <f t="shared" ref="G216:M216" si="63">SUM(G217:G221)</f>
        <v>0</v>
      </c>
      <c r="H216" s="24">
        <f t="shared" si="63"/>
        <v>0</v>
      </c>
      <c r="I216" s="24">
        <f t="shared" si="63"/>
        <v>0</v>
      </c>
      <c r="J216" s="24">
        <f t="shared" si="63"/>
        <v>0</v>
      </c>
      <c r="K216" s="24">
        <f t="shared" si="63"/>
        <v>0</v>
      </c>
      <c r="L216" s="24">
        <f t="shared" si="63"/>
        <v>0</v>
      </c>
      <c r="M216" s="24">
        <f t="shared" si="63"/>
        <v>0</v>
      </c>
    </row>
    <row r="217" spans="1:13" x14ac:dyDescent="0.2">
      <c r="A217" s="91"/>
      <c r="B217" s="91"/>
      <c r="C217" s="92"/>
      <c r="D217" s="93"/>
      <c r="E217" s="62">
        <v>42231</v>
      </c>
      <c r="F217" s="69" t="s">
        <v>202</v>
      </c>
      <c r="G217" s="95"/>
      <c r="H217" s="95"/>
      <c r="I217" s="95"/>
      <c r="J217" s="95"/>
      <c r="K217" s="95"/>
      <c r="L217" s="95"/>
      <c r="M217" s="95"/>
    </row>
    <row r="218" spans="1:13" x14ac:dyDescent="0.2">
      <c r="A218" s="91"/>
      <c r="B218" s="91"/>
      <c r="C218" s="92"/>
      <c r="D218" s="93"/>
      <c r="E218" s="62">
        <v>42232</v>
      </c>
      <c r="F218" s="69" t="s">
        <v>203</v>
      </c>
      <c r="G218" s="95"/>
      <c r="H218" s="95"/>
      <c r="I218" s="95"/>
      <c r="J218" s="95"/>
      <c r="K218" s="95"/>
      <c r="L218" s="95"/>
      <c r="M218" s="95"/>
    </row>
    <row r="219" spans="1:13" x14ac:dyDescent="0.2">
      <c r="A219" s="91"/>
      <c r="B219" s="91"/>
      <c r="C219" s="92"/>
      <c r="D219" s="93"/>
      <c r="E219" s="62">
        <v>42233</v>
      </c>
      <c r="F219" s="69" t="s">
        <v>204</v>
      </c>
      <c r="G219" s="95"/>
      <c r="H219" s="95"/>
      <c r="I219" s="95"/>
      <c r="J219" s="95"/>
      <c r="K219" s="95"/>
      <c r="L219" s="95"/>
      <c r="M219" s="95"/>
    </row>
    <row r="220" spans="1:13" x14ac:dyDescent="0.2">
      <c r="A220" s="91"/>
      <c r="B220" s="91"/>
      <c r="C220" s="92"/>
      <c r="D220" s="93"/>
      <c r="E220" s="62">
        <v>42234</v>
      </c>
      <c r="F220" s="69" t="s">
        <v>205</v>
      </c>
      <c r="G220" s="95"/>
      <c r="H220" s="95"/>
      <c r="I220" s="95"/>
      <c r="J220" s="95"/>
      <c r="K220" s="95"/>
      <c r="L220" s="95"/>
      <c r="M220" s="95"/>
    </row>
    <row r="221" spans="1:13" x14ac:dyDescent="0.2">
      <c r="A221" s="91"/>
      <c r="B221" s="91"/>
      <c r="C221" s="92"/>
      <c r="D221" s="93"/>
      <c r="E221" s="62">
        <v>42239</v>
      </c>
      <c r="F221" s="69" t="s">
        <v>206</v>
      </c>
      <c r="G221" s="95"/>
      <c r="H221" s="95"/>
      <c r="I221" s="95"/>
      <c r="J221" s="95"/>
      <c r="K221" s="95"/>
      <c r="L221" s="95"/>
      <c r="M221" s="95"/>
    </row>
    <row r="222" spans="1:13" x14ac:dyDescent="0.2">
      <c r="A222" s="87"/>
      <c r="B222" s="87"/>
      <c r="C222" s="88"/>
      <c r="D222" s="89">
        <v>4224</v>
      </c>
      <c r="E222" s="62"/>
      <c r="F222" s="90" t="s">
        <v>207</v>
      </c>
      <c r="G222" s="24">
        <f t="shared" ref="G222:M222" si="64">SUM(G223:G224)</f>
        <v>0</v>
      </c>
      <c r="H222" s="24">
        <f t="shared" si="64"/>
        <v>0</v>
      </c>
      <c r="I222" s="24">
        <f t="shared" si="64"/>
        <v>0</v>
      </c>
      <c r="J222" s="24">
        <f t="shared" si="64"/>
        <v>0</v>
      </c>
      <c r="K222" s="24">
        <f t="shared" si="64"/>
        <v>0</v>
      </c>
      <c r="L222" s="24">
        <f t="shared" si="64"/>
        <v>0</v>
      </c>
      <c r="M222" s="24">
        <f t="shared" si="64"/>
        <v>0</v>
      </c>
    </row>
    <row r="223" spans="1:13" x14ac:dyDescent="0.2">
      <c r="A223" s="91"/>
      <c r="B223" s="91"/>
      <c r="C223" s="92"/>
      <c r="D223" s="93"/>
      <c r="E223" s="62">
        <v>42241</v>
      </c>
      <c r="F223" s="69" t="s">
        <v>208</v>
      </c>
      <c r="G223" s="95"/>
      <c r="H223" s="95"/>
      <c r="I223" s="95"/>
      <c r="J223" s="95"/>
      <c r="K223" s="95"/>
      <c r="L223" s="95"/>
      <c r="M223" s="95"/>
    </row>
    <row r="224" spans="1:13" x14ac:dyDescent="0.2">
      <c r="A224" s="91"/>
      <c r="B224" s="91"/>
      <c r="C224" s="92"/>
      <c r="D224" s="93"/>
      <c r="E224" s="62">
        <v>42242</v>
      </c>
      <c r="F224" s="69" t="s">
        <v>209</v>
      </c>
      <c r="G224" s="95"/>
      <c r="H224" s="95"/>
      <c r="I224" s="95"/>
      <c r="J224" s="95"/>
      <c r="K224" s="95"/>
      <c r="L224" s="95"/>
      <c r="M224" s="95"/>
    </row>
    <row r="225" spans="1:13" x14ac:dyDescent="0.2">
      <c r="A225" s="87"/>
      <c r="B225" s="87"/>
      <c r="C225" s="88"/>
      <c r="D225" s="89">
        <v>4225</v>
      </c>
      <c r="E225" s="62"/>
      <c r="F225" s="90" t="s">
        <v>210</v>
      </c>
      <c r="G225" s="24">
        <f t="shared" ref="G225:M225" si="65">SUM(G226:G229)</f>
        <v>0</v>
      </c>
      <c r="H225" s="24">
        <f t="shared" si="65"/>
        <v>0</v>
      </c>
      <c r="I225" s="24">
        <f t="shared" si="65"/>
        <v>0</v>
      </c>
      <c r="J225" s="24">
        <f t="shared" si="65"/>
        <v>0</v>
      </c>
      <c r="K225" s="24">
        <f t="shared" si="65"/>
        <v>0</v>
      </c>
      <c r="L225" s="24">
        <f t="shared" si="65"/>
        <v>0</v>
      </c>
      <c r="M225" s="24">
        <f t="shared" si="65"/>
        <v>0</v>
      </c>
    </row>
    <row r="226" spans="1:13" x14ac:dyDescent="0.2">
      <c r="A226" s="91"/>
      <c r="B226" s="91"/>
      <c r="C226" s="92"/>
      <c r="D226" s="93"/>
      <c r="E226" s="62">
        <v>42251</v>
      </c>
      <c r="F226" s="69" t="s">
        <v>211</v>
      </c>
      <c r="G226" s="95"/>
      <c r="H226" s="95"/>
      <c r="I226" s="95"/>
      <c r="J226" s="95"/>
      <c r="K226" s="95"/>
      <c r="L226" s="95"/>
      <c r="M226" s="95"/>
    </row>
    <row r="227" spans="1:13" x14ac:dyDescent="0.2">
      <c r="A227" s="91"/>
      <c r="B227" s="91"/>
      <c r="C227" s="92"/>
      <c r="D227" s="93"/>
      <c r="E227" s="62">
        <v>42252</v>
      </c>
      <c r="F227" s="69" t="s">
        <v>212</v>
      </c>
      <c r="G227" s="95"/>
      <c r="H227" s="95"/>
      <c r="I227" s="95"/>
      <c r="J227" s="95"/>
      <c r="K227" s="95"/>
      <c r="L227" s="95"/>
      <c r="M227" s="95"/>
    </row>
    <row r="228" spans="1:13" x14ac:dyDescent="0.2">
      <c r="A228" s="91"/>
      <c r="B228" s="91"/>
      <c r="C228" s="92"/>
      <c r="D228" s="93"/>
      <c r="E228" s="62">
        <v>42253</v>
      </c>
      <c r="F228" s="69" t="s">
        <v>213</v>
      </c>
      <c r="G228" s="95"/>
      <c r="H228" s="95"/>
      <c r="I228" s="95"/>
      <c r="J228" s="95"/>
      <c r="K228" s="95"/>
      <c r="L228" s="95"/>
      <c r="M228" s="95"/>
    </row>
    <row r="229" spans="1:13" x14ac:dyDescent="0.2">
      <c r="A229" s="91"/>
      <c r="B229" s="91"/>
      <c r="C229" s="92"/>
      <c r="D229" s="93"/>
      <c r="E229" s="62">
        <v>42259</v>
      </c>
      <c r="F229" s="69" t="s">
        <v>214</v>
      </c>
      <c r="G229" s="95"/>
      <c r="H229" s="95"/>
      <c r="I229" s="95"/>
      <c r="J229" s="95"/>
      <c r="K229" s="95"/>
      <c r="L229" s="95"/>
      <c r="M229" s="95"/>
    </row>
    <row r="230" spans="1:13" x14ac:dyDescent="0.2">
      <c r="A230" s="91"/>
      <c r="B230" s="91"/>
      <c r="C230" s="92"/>
      <c r="D230" s="89">
        <v>4226</v>
      </c>
      <c r="E230" s="62"/>
      <c r="F230" s="97" t="s">
        <v>215</v>
      </c>
      <c r="G230" s="68">
        <f t="shared" ref="G230:M230" si="66">SUM(G231:G232)</f>
        <v>0</v>
      </c>
      <c r="H230" s="68">
        <f t="shared" si="66"/>
        <v>0</v>
      </c>
      <c r="I230" s="68">
        <f t="shared" si="66"/>
        <v>0</v>
      </c>
      <c r="J230" s="68">
        <f t="shared" si="66"/>
        <v>0</v>
      </c>
      <c r="K230" s="68">
        <f t="shared" si="66"/>
        <v>0</v>
      </c>
      <c r="L230" s="68">
        <f t="shared" si="66"/>
        <v>0</v>
      </c>
      <c r="M230" s="68">
        <f t="shared" si="66"/>
        <v>0</v>
      </c>
    </row>
    <row r="231" spans="1:13" x14ac:dyDescent="0.2">
      <c r="A231" s="91"/>
      <c r="B231" s="91"/>
      <c r="C231" s="92"/>
      <c r="D231" s="93"/>
      <c r="E231" s="62">
        <v>42261</v>
      </c>
      <c r="F231" s="69" t="s">
        <v>216</v>
      </c>
      <c r="G231" s="95"/>
      <c r="H231" s="95"/>
      <c r="I231" s="95"/>
      <c r="J231" s="95"/>
      <c r="K231" s="95"/>
      <c r="L231" s="95"/>
      <c r="M231" s="95"/>
    </row>
    <row r="232" spans="1:13" x14ac:dyDescent="0.2">
      <c r="A232" s="91"/>
      <c r="B232" s="91"/>
      <c r="C232" s="92"/>
      <c r="D232" s="93"/>
      <c r="E232" s="62">
        <v>42262</v>
      </c>
      <c r="F232" s="69" t="s">
        <v>217</v>
      </c>
      <c r="G232" s="95"/>
      <c r="H232" s="95"/>
      <c r="I232" s="95"/>
      <c r="J232" s="95"/>
      <c r="K232" s="95"/>
      <c r="L232" s="95"/>
      <c r="M232" s="95"/>
    </row>
    <row r="233" spans="1:13" x14ac:dyDescent="0.2">
      <c r="A233" s="91"/>
      <c r="B233" s="91"/>
      <c r="C233" s="92"/>
      <c r="D233" s="89">
        <v>4227</v>
      </c>
      <c r="E233" s="62"/>
      <c r="F233" s="90" t="s">
        <v>218</v>
      </c>
      <c r="G233" s="68">
        <f t="shared" ref="G233:M233" si="67">SUM(G234:G236)</f>
        <v>0</v>
      </c>
      <c r="H233" s="68">
        <f t="shared" si="67"/>
        <v>0</v>
      </c>
      <c r="I233" s="68">
        <f t="shared" si="67"/>
        <v>0</v>
      </c>
      <c r="J233" s="68">
        <f t="shared" si="67"/>
        <v>0</v>
      </c>
      <c r="K233" s="68">
        <f t="shared" si="67"/>
        <v>0</v>
      </c>
      <c r="L233" s="68">
        <f t="shared" si="67"/>
        <v>0</v>
      </c>
      <c r="M233" s="68">
        <f t="shared" si="67"/>
        <v>0</v>
      </c>
    </row>
    <row r="234" spans="1:13" x14ac:dyDescent="0.2">
      <c r="A234" s="91"/>
      <c r="B234" s="91"/>
      <c r="C234" s="92"/>
      <c r="D234" s="93"/>
      <c r="E234" s="62">
        <v>42271</v>
      </c>
      <c r="F234" s="69" t="s">
        <v>219</v>
      </c>
      <c r="G234" s="95"/>
      <c r="H234" s="95"/>
      <c r="I234" s="95"/>
      <c r="J234" s="95"/>
      <c r="K234" s="95"/>
      <c r="L234" s="95"/>
      <c r="M234" s="95"/>
    </row>
    <row r="235" spans="1:13" x14ac:dyDescent="0.2">
      <c r="A235" s="91"/>
      <c r="B235" s="91"/>
      <c r="C235" s="92"/>
      <c r="D235" s="93"/>
      <c r="E235" s="62">
        <v>42272</v>
      </c>
      <c r="F235" s="69" t="s">
        <v>220</v>
      </c>
      <c r="G235" s="95"/>
      <c r="H235" s="95"/>
      <c r="I235" s="95"/>
      <c r="J235" s="95"/>
      <c r="K235" s="95"/>
      <c r="L235" s="95"/>
      <c r="M235" s="95"/>
    </row>
    <row r="236" spans="1:13" x14ac:dyDescent="0.2">
      <c r="A236" s="91"/>
      <c r="B236" s="91"/>
      <c r="C236" s="92"/>
      <c r="D236" s="93"/>
      <c r="E236" s="62">
        <v>42273</v>
      </c>
      <c r="F236" s="69" t="s">
        <v>221</v>
      </c>
      <c r="G236" s="95"/>
      <c r="H236" s="95"/>
      <c r="I236" s="95"/>
      <c r="J236" s="95"/>
      <c r="K236" s="95"/>
      <c r="L236" s="95"/>
      <c r="M236" s="95"/>
    </row>
    <row r="237" spans="1:13" x14ac:dyDescent="0.2">
      <c r="A237" s="30"/>
      <c r="B237" s="30"/>
      <c r="C237" s="30">
        <v>423</v>
      </c>
      <c r="D237" s="30"/>
      <c r="E237" s="39"/>
      <c r="F237" s="32" t="s">
        <v>222</v>
      </c>
      <c r="G237" s="44">
        <f t="shared" ref="G237:M237" si="68">G238</f>
        <v>0</v>
      </c>
      <c r="H237" s="44">
        <f t="shared" si="68"/>
        <v>0</v>
      </c>
      <c r="I237" s="44">
        <f t="shared" si="68"/>
        <v>0</v>
      </c>
      <c r="J237" s="44">
        <f t="shared" si="68"/>
        <v>0</v>
      </c>
      <c r="K237" s="44">
        <f t="shared" si="68"/>
        <v>0</v>
      </c>
      <c r="L237" s="44">
        <f t="shared" si="68"/>
        <v>0</v>
      </c>
      <c r="M237" s="44">
        <f t="shared" si="68"/>
        <v>0</v>
      </c>
    </row>
    <row r="238" spans="1:13" x14ac:dyDescent="0.2">
      <c r="A238" s="98"/>
      <c r="B238" s="98"/>
      <c r="C238" s="88"/>
      <c r="D238" s="99">
        <v>4231</v>
      </c>
      <c r="E238" s="62"/>
      <c r="F238" s="100" t="s">
        <v>223</v>
      </c>
      <c r="G238" s="77">
        <f t="shared" ref="G238:M238" si="69">SUM(G239:G240)</f>
        <v>0</v>
      </c>
      <c r="H238" s="77">
        <f t="shared" si="69"/>
        <v>0</v>
      </c>
      <c r="I238" s="77">
        <f t="shared" si="69"/>
        <v>0</v>
      </c>
      <c r="J238" s="77">
        <f t="shared" si="69"/>
        <v>0</v>
      </c>
      <c r="K238" s="77">
        <f t="shared" si="69"/>
        <v>0</v>
      </c>
      <c r="L238" s="77">
        <f t="shared" si="69"/>
        <v>0</v>
      </c>
      <c r="M238" s="77">
        <f t="shared" si="69"/>
        <v>0</v>
      </c>
    </row>
    <row r="239" spans="1:13" x14ac:dyDescent="0.2">
      <c r="A239" s="91"/>
      <c r="B239" s="91"/>
      <c r="C239" s="92"/>
      <c r="D239" s="93"/>
      <c r="E239" s="62">
        <v>42311</v>
      </c>
      <c r="F239" s="69" t="s">
        <v>224</v>
      </c>
      <c r="G239" s="95"/>
      <c r="H239" s="95"/>
      <c r="I239" s="95"/>
      <c r="J239" s="95"/>
      <c r="K239" s="95"/>
      <c r="L239" s="95"/>
      <c r="M239" s="95"/>
    </row>
    <row r="240" spans="1:13" x14ac:dyDescent="0.2">
      <c r="A240" s="91"/>
      <c r="B240" s="91"/>
      <c r="C240" s="92"/>
      <c r="D240" s="93"/>
      <c r="E240" s="62">
        <v>42319</v>
      </c>
      <c r="F240" s="69" t="s">
        <v>225</v>
      </c>
      <c r="G240" s="95"/>
      <c r="H240" s="95"/>
      <c r="I240" s="95"/>
      <c r="J240" s="95"/>
      <c r="K240" s="95"/>
      <c r="L240" s="95"/>
      <c r="M240" s="95"/>
    </row>
    <row r="241" spans="1:13" x14ac:dyDescent="0.2">
      <c r="A241" s="30"/>
      <c r="B241" s="30"/>
      <c r="C241" s="30">
        <v>424</v>
      </c>
      <c r="D241" s="30"/>
      <c r="E241" s="39"/>
      <c r="F241" s="32" t="s">
        <v>226</v>
      </c>
      <c r="G241" s="44">
        <f t="shared" ref="G241:M242" si="70">G242</f>
        <v>0</v>
      </c>
      <c r="H241" s="44">
        <f t="shared" si="70"/>
        <v>0</v>
      </c>
      <c r="I241" s="44">
        <f t="shared" si="70"/>
        <v>0</v>
      </c>
      <c r="J241" s="44">
        <f t="shared" si="70"/>
        <v>0</v>
      </c>
      <c r="K241" s="44">
        <f t="shared" si="70"/>
        <v>0</v>
      </c>
      <c r="L241" s="44">
        <f t="shared" si="70"/>
        <v>0</v>
      </c>
      <c r="M241" s="44">
        <f t="shared" si="70"/>
        <v>0</v>
      </c>
    </row>
    <row r="242" spans="1:13" x14ac:dyDescent="0.2">
      <c r="A242" s="98"/>
      <c r="B242" s="98"/>
      <c r="C242" s="88"/>
      <c r="D242" s="99">
        <v>4241</v>
      </c>
      <c r="E242" s="62"/>
      <c r="F242" s="100" t="s">
        <v>227</v>
      </c>
      <c r="G242" s="77">
        <f t="shared" si="70"/>
        <v>0</v>
      </c>
      <c r="H242" s="77">
        <f t="shared" si="70"/>
        <v>0</v>
      </c>
      <c r="I242" s="77">
        <f t="shared" si="70"/>
        <v>0</v>
      </c>
      <c r="J242" s="77">
        <f t="shared" si="70"/>
        <v>0</v>
      </c>
      <c r="K242" s="77">
        <f t="shared" si="70"/>
        <v>0</v>
      </c>
      <c r="L242" s="77">
        <f t="shared" si="70"/>
        <v>0</v>
      </c>
      <c r="M242" s="77">
        <f t="shared" si="70"/>
        <v>0</v>
      </c>
    </row>
    <row r="243" spans="1:13" x14ac:dyDescent="0.2">
      <c r="A243" s="91"/>
      <c r="B243" s="91"/>
      <c r="C243" s="92"/>
      <c r="D243" s="93"/>
      <c r="E243" s="62">
        <v>42411</v>
      </c>
      <c r="F243" s="69" t="s">
        <v>227</v>
      </c>
      <c r="G243" s="95"/>
      <c r="H243" s="95"/>
      <c r="I243" s="95"/>
      <c r="J243" s="95"/>
      <c r="K243" s="95"/>
      <c r="L243" s="95"/>
      <c r="M243" s="95"/>
    </row>
    <row r="244" spans="1:13" x14ac:dyDescent="0.2">
      <c r="A244" s="30"/>
      <c r="B244" s="30"/>
      <c r="C244" s="30">
        <v>426</v>
      </c>
      <c r="D244" s="30"/>
      <c r="E244" s="39"/>
      <c r="F244" s="32" t="s">
        <v>228</v>
      </c>
      <c r="G244" s="44">
        <f t="shared" ref="G244:M244" si="71">G245+G247+G249</f>
        <v>4000</v>
      </c>
      <c r="H244" s="44">
        <f t="shared" si="71"/>
        <v>0</v>
      </c>
      <c r="I244" s="44">
        <f t="shared" si="71"/>
        <v>0</v>
      </c>
      <c r="J244" s="44">
        <f t="shared" si="71"/>
        <v>0</v>
      </c>
      <c r="K244" s="44">
        <f t="shared" si="71"/>
        <v>0</v>
      </c>
      <c r="L244" s="44">
        <f t="shared" si="71"/>
        <v>0</v>
      </c>
      <c r="M244" s="44">
        <f t="shared" si="71"/>
        <v>0</v>
      </c>
    </row>
    <row r="245" spans="1:13" x14ac:dyDescent="0.2">
      <c r="A245" s="98"/>
      <c r="B245" s="98"/>
      <c r="C245" s="88"/>
      <c r="D245" s="99">
        <v>4262</v>
      </c>
      <c r="E245" s="62"/>
      <c r="F245" s="100" t="s">
        <v>229</v>
      </c>
      <c r="G245" s="77">
        <f t="shared" ref="G245:M245" si="72">G246</f>
        <v>4000</v>
      </c>
      <c r="H245" s="77">
        <f t="shared" si="72"/>
        <v>0</v>
      </c>
      <c r="I245" s="77">
        <f t="shared" si="72"/>
        <v>0</v>
      </c>
      <c r="J245" s="77">
        <f t="shared" si="72"/>
        <v>0</v>
      </c>
      <c r="K245" s="77">
        <f t="shared" si="72"/>
        <v>0</v>
      </c>
      <c r="L245" s="77">
        <f t="shared" si="72"/>
        <v>0</v>
      </c>
      <c r="M245" s="77">
        <f t="shared" si="72"/>
        <v>0</v>
      </c>
    </row>
    <row r="246" spans="1:13" x14ac:dyDescent="0.2">
      <c r="A246" s="91"/>
      <c r="B246" s="91"/>
      <c r="C246" s="92"/>
      <c r="D246" s="93"/>
      <c r="E246" s="62">
        <v>42621</v>
      </c>
      <c r="F246" s="69" t="s">
        <v>229</v>
      </c>
      <c r="G246" s="95">
        <v>4000</v>
      </c>
      <c r="H246" s="95"/>
      <c r="I246" s="95"/>
      <c r="J246" s="95"/>
      <c r="K246" s="95"/>
      <c r="L246" s="95"/>
      <c r="M246" s="95"/>
    </row>
    <row r="247" spans="1:13" x14ac:dyDescent="0.2">
      <c r="A247" s="98"/>
      <c r="B247" s="98"/>
      <c r="C247" s="88"/>
      <c r="D247" s="99">
        <v>4263</v>
      </c>
      <c r="E247" s="62"/>
      <c r="F247" s="100" t="s">
        <v>230</v>
      </c>
      <c r="G247" s="77">
        <f t="shared" ref="G247:M247" si="73">SUM(G248:G248)</f>
        <v>0</v>
      </c>
      <c r="H247" s="77">
        <f t="shared" si="73"/>
        <v>0</v>
      </c>
      <c r="I247" s="77">
        <f t="shared" si="73"/>
        <v>0</v>
      </c>
      <c r="J247" s="77">
        <f t="shared" si="73"/>
        <v>0</v>
      </c>
      <c r="K247" s="77">
        <f t="shared" si="73"/>
        <v>0</v>
      </c>
      <c r="L247" s="77">
        <f t="shared" si="73"/>
        <v>0</v>
      </c>
      <c r="M247" s="77">
        <f t="shared" si="73"/>
        <v>0</v>
      </c>
    </row>
    <row r="248" spans="1:13" x14ac:dyDescent="0.2">
      <c r="A248" s="91"/>
      <c r="B248" s="91"/>
      <c r="C248" s="92"/>
      <c r="D248" s="93"/>
      <c r="E248" s="62">
        <v>42639</v>
      </c>
      <c r="F248" s="69" t="s">
        <v>231</v>
      </c>
      <c r="G248" s="95"/>
      <c r="H248" s="95"/>
      <c r="I248" s="95"/>
      <c r="J248" s="95"/>
      <c r="K248" s="95"/>
      <c r="L248" s="95"/>
      <c r="M248" s="95"/>
    </row>
    <row r="249" spans="1:13" x14ac:dyDescent="0.2">
      <c r="A249" s="98"/>
      <c r="B249" s="98"/>
      <c r="C249" s="88"/>
      <c r="D249" s="99">
        <v>4264</v>
      </c>
      <c r="E249" s="62"/>
      <c r="F249" s="100" t="s">
        <v>232</v>
      </c>
      <c r="G249" s="77">
        <f t="shared" ref="G249:M249" si="74">G250</f>
        <v>0</v>
      </c>
      <c r="H249" s="77">
        <f t="shared" si="74"/>
        <v>0</v>
      </c>
      <c r="I249" s="77">
        <f t="shared" si="74"/>
        <v>0</v>
      </c>
      <c r="J249" s="77">
        <f t="shared" si="74"/>
        <v>0</v>
      </c>
      <c r="K249" s="77">
        <f t="shared" si="74"/>
        <v>0</v>
      </c>
      <c r="L249" s="77">
        <f t="shared" si="74"/>
        <v>0</v>
      </c>
      <c r="M249" s="77">
        <f t="shared" si="74"/>
        <v>0</v>
      </c>
    </row>
    <row r="250" spans="1:13" x14ac:dyDescent="0.2">
      <c r="A250" s="91"/>
      <c r="B250" s="91"/>
      <c r="C250" s="92"/>
      <c r="D250" s="93"/>
      <c r="E250" s="62">
        <v>42641</v>
      </c>
      <c r="F250" s="69" t="s">
        <v>232</v>
      </c>
      <c r="G250" s="95"/>
      <c r="H250" s="95"/>
      <c r="I250" s="95"/>
      <c r="J250" s="95"/>
      <c r="K250" s="95"/>
      <c r="L250" s="95"/>
      <c r="M250" s="95"/>
    </row>
    <row r="251" spans="1:13" x14ac:dyDescent="0.2">
      <c r="A251" s="91"/>
      <c r="B251" s="81">
        <v>45</v>
      </c>
      <c r="C251" s="20"/>
      <c r="D251" s="81"/>
      <c r="E251" s="62"/>
      <c r="F251" s="28" t="s">
        <v>233</v>
      </c>
      <c r="G251" s="101">
        <f t="shared" ref="G251:M251" si="75">G252+G255+G258</f>
        <v>8000</v>
      </c>
      <c r="H251" s="101">
        <f t="shared" si="75"/>
        <v>0</v>
      </c>
      <c r="I251" s="101">
        <f t="shared" si="75"/>
        <v>0</v>
      </c>
      <c r="J251" s="101">
        <f t="shared" si="75"/>
        <v>0</v>
      </c>
      <c r="K251" s="101">
        <f t="shared" si="75"/>
        <v>0</v>
      </c>
      <c r="L251" s="101">
        <f t="shared" si="75"/>
        <v>0</v>
      </c>
      <c r="M251" s="101">
        <f t="shared" si="75"/>
        <v>0</v>
      </c>
    </row>
    <row r="252" spans="1:13" x14ac:dyDescent="0.2">
      <c r="A252" s="30"/>
      <c r="B252" s="30"/>
      <c r="C252" s="30">
        <v>451</v>
      </c>
      <c r="D252" s="30"/>
      <c r="E252" s="39"/>
      <c r="F252" s="32" t="s">
        <v>234</v>
      </c>
      <c r="G252" s="44">
        <f t="shared" ref="G252:M253" si="76">G253</f>
        <v>8000</v>
      </c>
      <c r="H252" s="44">
        <f t="shared" si="76"/>
        <v>0</v>
      </c>
      <c r="I252" s="44">
        <f t="shared" si="76"/>
        <v>0</v>
      </c>
      <c r="J252" s="44">
        <f t="shared" si="76"/>
        <v>0</v>
      </c>
      <c r="K252" s="44">
        <f t="shared" si="76"/>
        <v>0</v>
      </c>
      <c r="L252" s="44">
        <f t="shared" si="76"/>
        <v>0</v>
      </c>
      <c r="M252" s="44">
        <f t="shared" si="76"/>
        <v>0</v>
      </c>
    </row>
    <row r="253" spans="1:13" x14ac:dyDescent="0.2">
      <c r="A253" s="91"/>
      <c r="B253" s="98"/>
      <c r="C253" s="88"/>
      <c r="D253" s="99">
        <v>4511</v>
      </c>
      <c r="E253" s="62"/>
      <c r="F253" s="100" t="s">
        <v>234</v>
      </c>
      <c r="G253" s="102">
        <f t="shared" si="76"/>
        <v>8000</v>
      </c>
      <c r="H253" s="102">
        <f t="shared" si="76"/>
        <v>0</v>
      </c>
      <c r="I253" s="102">
        <f t="shared" si="76"/>
        <v>0</v>
      </c>
      <c r="J253" s="102">
        <f t="shared" si="76"/>
        <v>0</v>
      </c>
      <c r="K253" s="102">
        <f t="shared" si="76"/>
        <v>0</v>
      </c>
      <c r="L253" s="102">
        <f t="shared" si="76"/>
        <v>0</v>
      </c>
      <c r="M253" s="102">
        <f t="shared" si="76"/>
        <v>0</v>
      </c>
    </row>
    <row r="254" spans="1:13" x14ac:dyDescent="0.2">
      <c r="A254" s="91"/>
      <c r="B254" s="103"/>
      <c r="C254" s="92"/>
      <c r="D254" s="104"/>
      <c r="E254" s="105">
        <v>45111</v>
      </c>
      <c r="F254" s="106" t="s">
        <v>234</v>
      </c>
      <c r="G254" s="107">
        <v>8000</v>
      </c>
      <c r="H254" s="107"/>
      <c r="I254" s="107"/>
      <c r="J254" s="107"/>
      <c r="K254" s="107"/>
      <c r="L254" s="107"/>
      <c r="M254" s="107"/>
    </row>
    <row r="255" spans="1:13" x14ac:dyDescent="0.2">
      <c r="A255" s="30"/>
      <c r="B255" s="30"/>
      <c r="C255" s="30">
        <v>452</v>
      </c>
      <c r="D255" s="30"/>
      <c r="E255" s="39"/>
      <c r="F255" s="32" t="s">
        <v>235</v>
      </c>
      <c r="G255" s="44">
        <f t="shared" ref="G255:M256" si="77">G256</f>
        <v>0</v>
      </c>
      <c r="H255" s="44">
        <f t="shared" si="77"/>
        <v>0</v>
      </c>
      <c r="I255" s="44">
        <f t="shared" si="77"/>
        <v>0</v>
      </c>
      <c r="J255" s="44">
        <f t="shared" si="77"/>
        <v>0</v>
      </c>
      <c r="K255" s="44">
        <f t="shared" si="77"/>
        <v>0</v>
      </c>
      <c r="L255" s="44">
        <f t="shared" si="77"/>
        <v>0</v>
      </c>
      <c r="M255" s="44">
        <f t="shared" si="77"/>
        <v>0</v>
      </c>
    </row>
    <row r="256" spans="1:13" x14ac:dyDescent="0.2">
      <c r="A256" s="91"/>
      <c r="B256" s="98"/>
      <c r="C256" s="88"/>
      <c r="D256" s="99">
        <v>4521</v>
      </c>
      <c r="E256" s="62"/>
      <c r="F256" s="100" t="s">
        <v>235</v>
      </c>
      <c r="G256" s="102">
        <f t="shared" si="77"/>
        <v>0</v>
      </c>
      <c r="H256" s="102">
        <f t="shared" si="77"/>
        <v>0</v>
      </c>
      <c r="I256" s="102">
        <f t="shared" si="77"/>
        <v>0</v>
      </c>
      <c r="J256" s="102">
        <f t="shared" si="77"/>
        <v>0</v>
      </c>
      <c r="K256" s="102">
        <f t="shared" si="77"/>
        <v>0</v>
      </c>
      <c r="L256" s="102">
        <f t="shared" si="77"/>
        <v>0</v>
      </c>
      <c r="M256" s="102">
        <f t="shared" si="77"/>
        <v>0</v>
      </c>
    </row>
    <row r="257" spans="1:13" x14ac:dyDescent="0.2">
      <c r="A257" s="103"/>
      <c r="B257" s="108"/>
      <c r="C257" s="88"/>
      <c r="D257" s="109"/>
      <c r="E257" s="62">
        <v>45211</v>
      </c>
      <c r="F257" s="110" t="s">
        <v>235</v>
      </c>
      <c r="G257" s="111"/>
      <c r="H257" s="111"/>
      <c r="I257" s="111"/>
      <c r="J257" s="111"/>
      <c r="K257" s="111"/>
      <c r="L257" s="111"/>
      <c r="M257" s="111"/>
    </row>
    <row r="258" spans="1:13" x14ac:dyDescent="0.2">
      <c r="A258" s="30"/>
      <c r="B258" s="30"/>
      <c r="C258" s="30">
        <v>453</v>
      </c>
      <c r="D258" s="30"/>
      <c r="E258" s="39"/>
      <c r="F258" s="32" t="s">
        <v>236</v>
      </c>
      <c r="G258" s="44">
        <f t="shared" ref="G258:M259" si="78">G259</f>
        <v>0</v>
      </c>
      <c r="H258" s="44">
        <f t="shared" si="78"/>
        <v>0</v>
      </c>
      <c r="I258" s="44">
        <f t="shared" si="78"/>
        <v>0</v>
      </c>
      <c r="J258" s="44">
        <f t="shared" si="78"/>
        <v>0</v>
      </c>
      <c r="K258" s="44">
        <f t="shared" si="78"/>
        <v>0</v>
      </c>
      <c r="L258" s="44">
        <f t="shared" si="78"/>
        <v>0</v>
      </c>
      <c r="M258" s="44">
        <f t="shared" si="78"/>
        <v>0</v>
      </c>
    </row>
    <row r="259" spans="1:13" x14ac:dyDescent="0.2">
      <c r="A259" s="91"/>
      <c r="B259" s="98"/>
      <c r="C259" s="88"/>
      <c r="D259" s="99">
        <v>4531</v>
      </c>
      <c r="E259" s="62"/>
      <c r="F259" s="100" t="s">
        <v>236</v>
      </c>
      <c r="G259" s="102">
        <f t="shared" si="78"/>
        <v>0</v>
      </c>
      <c r="H259" s="102">
        <f t="shared" si="78"/>
        <v>0</v>
      </c>
      <c r="I259" s="102">
        <f t="shared" si="78"/>
        <v>0</v>
      </c>
      <c r="J259" s="102">
        <f t="shared" si="78"/>
        <v>0</v>
      </c>
      <c r="K259" s="102">
        <f t="shared" si="78"/>
        <v>0</v>
      </c>
      <c r="L259" s="102">
        <f t="shared" si="78"/>
        <v>0</v>
      </c>
      <c r="M259" s="102">
        <f t="shared" si="78"/>
        <v>0</v>
      </c>
    </row>
    <row r="260" spans="1:13" x14ac:dyDescent="0.2">
      <c r="A260" s="103"/>
      <c r="B260" s="108"/>
      <c r="C260" s="88"/>
      <c r="D260" s="109"/>
      <c r="E260" s="62">
        <v>45311</v>
      </c>
      <c r="F260" s="110" t="s">
        <v>236</v>
      </c>
      <c r="G260" s="111"/>
      <c r="H260" s="111"/>
      <c r="I260" s="111"/>
      <c r="J260" s="111"/>
      <c r="K260" s="111"/>
      <c r="L260" s="111"/>
      <c r="M260" s="111"/>
    </row>
    <row r="261" spans="1:13" x14ac:dyDescent="0.2">
      <c r="A261" s="112"/>
      <c r="B261" s="113"/>
      <c r="C261" s="114"/>
      <c r="D261" s="115"/>
      <c r="E261" s="116"/>
      <c r="F261" s="117"/>
      <c r="G261" s="118"/>
      <c r="H261" s="118"/>
      <c r="I261" s="118"/>
      <c r="K261" s="119"/>
    </row>
    <row r="262" spans="1:13" x14ac:dyDescent="0.2">
      <c r="A262" s="112"/>
      <c r="B262" s="113"/>
      <c r="C262" s="114"/>
      <c r="D262" s="115"/>
      <c r="E262" s="116"/>
      <c r="F262" s="117"/>
      <c r="G262" s="118"/>
      <c r="H262" s="118"/>
      <c r="I262" s="118"/>
      <c r="K262" s="119"/>
    </row>
    <row r="263" spans="1:13" x14ac:dyDescent="0.2">
      <c r="A263" s="112"/>
      <c r="B263" s="112"/>
      <c r="C263" s="112"/>
      <c r="D263" s="120"/>
      <c r="E263" s="121"/>
      <c r="F263" s="122"/>
      <c r="G263" s="123"/>
      <c r="H263" s="123"/>
      <c r="I263" s="112"/>
      <c r="K263" s="124"/>
    </row>
    <row r="264" spans="1:13" x14ac:dyDescent="0.2">
      <c r="A264" s="112"/>
      <c r="B264" s="144" t="s">
        <v>237</v>
      </c>
      <c r="C264" s="144"/>
      <c r="D264" s="144"/>
      <c r="E264" s="144"/>
      <c r="F264" s="125"/>
      <c r="H264" s="127"/>
      <c r="I264" s="128"/>
      <c r="K264" s="126"/>
    </row>
    <row r="265" spans="1:13" x14ac:dyDescent="0.2">
      <c r="A265" s="123"/>
      <c r="B265" s="123"/>
      <c r="C265" s="123"/>
      <c r="D265" s="129"/>
      <c r="E265" s="130"/>
      <c r="F265" s="122"/>
      <c r="G265" s="112"/>
      <c r="K265" s="126"/>
    </row>
    <row r="266" spans="1:13" x14ac:dyDescent="0.2">
      <c r="A266" s="112"/>
      <c r="B266" s="143" t="s">
        <v>238</v>
      </c>
      <c r="C266" s="143"/>
      <c r="D266" s="143"/>
      <c r="E266" s="143"/>
      <c r="F266" s="125"/>
      <c r="G266" s="124"/>
      <c r="H266" s="124"/>
      <c r="I266" s="112"/>
      <c r="K266" s="124"/>
    </row>
    <row r="267" spans="1:13" x14ac:dyDescent="0.2">
      <c r="A267" s="112"/>
      <c r="B267" s="143" t="s">
        <v>239</v>
      </c>
      <c r="C267" s="143"/>
      <c r="D267" s="143"/>
      <c r="E267" s="143"/>
      <c r="F267" s="125"/>
      <c r="G267" s="112"/>
      <c r="H267" s="132"/>
      <c r="I267" s="112"/>
      <c r="K267" s="126"/>
    </row>
    <row r="268" spans="1:13" x14ac:dyDescent="0.2">
      <c r="A268" s="112"/>
      <c r="B268" s="143" t="s">
        <v>240</v>
      </c>
      <c r="C268" s="143"/>
      <c r="D268" s="143"/>
      <c r="E268" s="143"/>
      <c r="F268" s="133">
        <f ca="1">NOW()</f>
        <v>42746.379393402778</v>
      </c>
      <c r="G268" s="112"/>
      <c r="H268" s="132"/>
      <c r="I268" s="112"/>
      <c r="K268" s="126"/>
    </row>
    <row r="269" spans="1:13" x14ac:dyDescent="0.2">
      <c r="A269" s="112"/>
      <c r="G269" s="112"/>
      <c r="H269" s="132"/>
      <c r="I269" s="112"/>
      <c r="K269" s="126"/>
    </row>
    <row r="270" spans="1:13" x14ac:dyDescent="0.2">
      <c r="A270" s="112"/>
      <c r="G270" s="112"/>
      <c r="H270" s="132"/>
      <c r="I270" s="112"/>
      <c r="K270" s="126"/>
    </row>
    <row r="271" spans="1:13" x14ac:dyDescent="0.2">
      <c r="D271"/>
      <c r="E271"/>
      <c r="F271"/>
      <c r="H271"/>
    </row>
    <row r="272" spans="1:13" x14ac:dyDescent="0.2">
      <c r="D272"/>
      <c r="E272"/>
      <c r="F272"/>
      <c r="H272"/>
    </row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</sheetData>
  <mergeCells count="17">
    <mergeCell ref="F10:F11"/>
    <mergeCell ref="B264:E264"/>
    <mergeCell ref="B266:E266"/>
    <mergeCell ref="B267:E267"/>
    <mergeCell ref="B268:E268"/>
    <mergeCell ref="A9:E9"/>
    <mergeCell ref="A10:A11"/>
    <mergeCell ref="B10:B11"/>
    <mergeCell ref="C10:C11"/>
    <mergeCell ref="D10:D11"/>
    <mergeCell ref="E10:E11"/>
    <mergeCell ref="A8:I8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2"/>
  <sheetViews>
    <sheetView tabSelected="1" workbookViewId="0">
      <selection activeCell="A9" sqref="A9:E9"/>
    </sheetView>
  </sheetViews>
  <sheetFormatPr defaultRowHeight="12.75" x14ac:dyDescent="0.2"/>
  <cols>
    <col min="1" max="1" width="2.7109375" customWidth="1"/>
    <col min="2" max="2" width="3.7109375" customWidth="1"/>
    <col min="3" max="3" width="5" customWidth="1"/>
    <col min="4" max="4" width="4.85546875" style="134" customWidth="1"/>
    <col min="5" max="5" width="7.28515625" style="135" customWidth="1"/>
    <col min="6" max="6" width="48" style="136" customWidth="1"/>
    <col min="7" max="7" width="16.42578125" customWidth="1"/>
    <col min="8" max="8" width="16" style="131" hidden="1" customWidth="1"/>
    <col min="9" max="9" width="13" customWidth="1"/>
    <col min="10" max="10" width="13.7109375" hidden="1" customWidth="1"/>
    <col min="11" max="11" width="12.7109375" style="8" hidden="1" customWidth="1"/>
    <col min="12" max="13" width="9.28515625" hidden="1" customWidth="1"/>
  </cols>
  <sheetData>
    <row r="1" spans="1:13" ht="15.75" x14ac:dyDescent="0.25">
      <c r="A1" s="149" t="s">
        <v>0</v>
      </c>
      <c r="B1" s="150"/>
      <c r="C1" s="150"/>
      <c r="D1" s="150"/>
      <c r="E1" s="150"/>
      <c r="F1" s="1" t="s">
        <v>246</v>
      </c>
      <c r="G1" s="2"/>
      <c r="H1" s="2"/>
      <c r="I1" s="2"/>
      <c r="K1" s="3"/>
    </row>
    <row r="2" spans="1:13" ht="15.75" x14ac:dyDescent="0.25">
      <c r="A2" s="149" t="s">
        <v>1</v>
      </c>
      <c r="B2" s="150"/>
      <c r="C2" s="150"/>
      <c r="D2" s="150"/>
      <c r="E2" s="150"/>
      <c r="F2" s="1" t="s">
        <v>247</v>
      </c>
      <c r="G2" s="2"/>
      <c r="H2" s="2"/>
      <c r="I2" s="2"/>
      <c r="K2" s="4"/>
    </row>
    <row r="3" spans="1:13" ht="15.75" x14ac:dyDescent="0.25">
      <c r="A3" s="149" t="s">
        <v>2</v>
      </c>
      <c r="B3" s="150"/>
      <c r="C3" s="150"/>
      <c r="D3" s="150"/>
      <c r="E3" s="150"/>
      <c r="F3" s="1" t="s">
        <v>248</v>
      </c>
      <c r="G3" s="2"/>
      <c r="H3" s="2"/>
      <c r="I3" s="2"/>
      <c r="K3" s="4"/>
    </row>
    <row r="4" spans="1:13" ht="15.75" x14ac:dyDescent="0.25">
      <c r="A4" s="149" t="s">
        <v>3</v>
      </c>
      <c r="B4" s="150"/>
      <c r="C4" s="150"/>
      <c r="D4" s="150"/>
      <c r="E4" s="150"/>
      <c r="F4" s="1" t="s">
        <v>249</v>
      </c>
      <c r="G4" s="2"/>
      <c r="H4" s="2"/>
      <c r="I4" s="2"/>
      <c r="K4" s="4"/>
    </row>
    <row r="5" spans="1:13" ht="15.75" x14ac:dyDescent="0.25">
      <c r="A5" s="149" t="s">
        <v>4</v>
      </c>
      <c r="B5" s="150"/>
      <c r="C5" s="150"/>
      <c r="D5" s="150"/>
      <c r="E5" s="150"/>
      <c r="F5" s="1" t="s">
        <v>250</v>
      </c>
      <c r="G5" s="2"/>
      <c r="H5" s="2"/>
      <c r="I5" s="2"/>
      <c r="K5" s="4"/>
    </row>
    <row r="6" spans="1:13" ht="15.75" x14ac:dyDescent="0.25">
      <c r="A6" s="5"/>
      <c r="B6" s="6"/>
      <c r="C6" s="2"/>
      <c r="D6" s="2"/>
      <c r="E6" s="2"/>
      <c r="F6" s="2"/>
      <c r="G6" s="2"/>
      <c r="H6" s="2"/>
      <c r="I6" s="2"/>
      <c r="K6" s="3"/>
    </row>
    <row r="7" spans="1:13" ht="15.75" x14ac:dyDescent="0.25">
      <c r="A7" s="7"/>
      <c r="B7" s="7"/>
      <c r="C7" s="7"/>
      <c r="D7" s="7"/>
      <c r="E7" s="7"/>
      <c r="F7"/>
      <c r="H7" s="2"/>
      <c r="I7" s="2"/>
    </row>
    <row r="8" spans="1:13" ht="15.75" customHeight="1" x14ac:dyDescent="0.3">
      <c r="A8" s="151" t="s">
        <v>255</v>
      </c>
      <c r="B8" s="151"/>
      <c r="C8" s="151"/>
      <c r="D8" s="151"/>
      <c r="E8" s="151"/>
      <c r="F8" s="151"/>
      <c r="G8" s="151"/>
      <c r="H8" s="151"/>
      <c r="I8" s="151"/>
    </row>
    <row r="9" spans="1:13" ht="15.75" x14ac:dyDescent="0.25">
      <c r="A9" s="148"/>
      <c r="B9" s="148"/>
      <c r="C9" s="148"/>
      <c r="D9" s="148"/>
      <c r="E9" s="148"/>
      <c r="F9" s="9"/>
      <c r="G9" s="10"/>
      <c r="H9" s="11"/>
      <c r="I9" s="10"/>
      <c r="K9" s="12"/>
    </row>
    <row r="10" spans="1:13" ht="30" customHeight="1" x14ac:dyDescent="0.2">
      <c r="A10" s="145" t="s">
        <v>5</v>
      </c>
      <c r="B10" s="145" t="s">
        <v>6</v>
      </c>
      <c r="C10" s="146" t="s">
        <v>7</v>
      </c>
      <c r="D10" s="145" t="s">
        <v>8</v>
      </c>
      <c r="E10" s="145" t="s">
        <v>9</v>
      </c>
      <c r="F10" s="142" t="s">
        <v>10</v>
      </c>
      <c r="G10" s="13"/>
      <c r="H10" s="13"/>
      <c r="I10" s="13"/>
      <c r="J10" s="13"/>
      <c r="K10" s="13"/>
      <c r="L10" s="13"/>
      <c r="M10" s="13"/>
    </row>
    <row r="11" spans="1:13" ht="104.25" customHeight="1" x14ac:dyDescent="0.2">
      <c r="A11" s="145"/>
      <c r="B11" s="145"/>
      <c r="C11" s="147"/>
      <c r="D11" s="145"/>
      <c r="E11" s="145"/>
      <c r="F11" s="142"/>
      <c r="G11" s="140" t="s">
        <v>245</v>
      </c>
      <c r="H11" s="13" t="s">
        <v>241</v>
      </c>
      <c r="I11" s="13" t="s">
        <v>242</v>
      </c>
      <c r="J11" s="13" t="s">
        <v>243</v>
      </c>
      <c r="K11" s="13"/>
      <c r="L11" s="13"/>
      <c r="M11" s="13"/>
    </row>
    <row r="12" spans="1:13" s="18" customFormat="1" ht="33.75" customHeight="1" x14ac:dyDescent="0.25">
      <c r="A12" s="141"/>
      <c r="B12" s="15"/>
      <c r="C12" s="15"/>
      <c r="D12" s="15"/>
      <c r="E12" s="15"/>
      <c r="F12" s="16" t="s">
        <v>11</v>
      </c>
      <c r="G12" s="17">
        <f t="shared" ref="G12:M12" si="0">G13+G198</f>
        <v>1210525</v>
      </c>
      <c r="H12" s="17">
        <f t="shared" si="0"/>
        <v>0</v>
      </c>
      <c r="I12" s="17">
        <f t="shared" si="0"/>
        <v>69930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</row>
    <row r="13" spans="1:13" s="25" customFormat="1" x14ac:dyDescent="0.2">
      <c r="A13" s="19">
        <v>3</v>
      </c>
      <c r="B13" s="20"/>
      <c r="C13" s="20"/>
      <c r="D13" s="20"/>
      <c r="E13" s="21">
        <v>3</v>
      </c>
      <c r="F13" s="22" t="s">
        <v>12</v>
      </c>
      <c r="G13" s="23">
        <f t="shared" ref="G13:M13" si="1">G14+G52+G186</f>
        <v>1210525</v>
      </c>
      <c r="H13" s="23">
        <f t="shared" si="1"/>
        <v>0</v>
      </c>
      <c r="I13" s="23">
        <f t="shared" si="1"/>
        <v>69930</v>
      </c>
      <c r="J13" s="23">
        <f t="shared" si="1"/>
        <v>0</v>
      </c>
      <c r="K13" s="23">
        <f t="shared" si="1"/>
        <v>0</v>
      </c>
      <c r="L13" s="23">
        <f t="shared" si="1"/>
        <v>0</v>
      </c>
      <c r="M13" s="23">
        <f t="shared" si="1"/>
        <v>0</v>
      </c>
    </row>
    <row r="14" spans="1:13" x14ac:dyDescent="0.2">
      <c r="A14" s="26"/>
      <c r="B14" s="26">
        <v>31</v>
      </c>
      <c r="C14" s="26"/>
      <c r="D14" s="26"/>
      <c r="E14" s="27"/>
      <c r="F14" s="28" t="s">
        <v>13</v>
      </c>
      <c r="G14" s="29">
        <f t="shared" ref="G14:M14" si="2">G15+G32+G41</f>
        <v>0</v>
      </c>
      <c r="H14" s="29">
        <f t="shared" si="2"/>
        <v>0</v>
      </c>
      <c r="I14" s="29">
        <f t="shared" si="2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</row>
    <row r="15" spans="1:13" x14ac:dyDescent="0.2">
      <c r="A15" s="30"/>
      <c r="B15" s="30"/>
      <c r="C15" s="30">
        <v>311</v>
      </c>
      <c r="D15" s="30"/>
      <c r="E15" s="31"/>
      <c r="F15" s="32" t="s">
        <v>14</v>
      </c>
      <c r="G15" s="33">
        <f t="shared" ref="G15:M15" si="3">G16+G20+G28+G30</f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</row>
    <row r="16" spans="1:13" x14ac:dyDescent="0.2">
      <c r="A16" s="34"/>
      <c r="B16" s="34"/>
      <c r="C16" s="34"/>
      <c r="D16" s="34">
        <v>3111</v>
      </c>
      <c r="E16" s="35"/>
      <c r="F16" s="22" t="s">
        <v>15</v>
      </c>
      <c r="G16" s="36">
        <f t="shared" ref="G16" si="4">SUM(G17:G19)</f>
        <v>0</v>
      </c>
      <c r="H16" s="36">
        <f t="shared" ref="H16:M16" si="5">SUM(H17:H19)</f>
        <v>0</v>
      </c>
      <c r="I16" s="36">
        <f t="shared" si="5"/>
        <v>0</v>
      </c>
      <c r="J16" s="36">
        <f t="shared" si="5"/>
        <v>0</v>
      </c>
      <c r="K16" s="36">
        <f t="shared" si="5"/>
        <v>0</v>
      </c>
      <c r="L16" s="36">
        <f t="shared" si="5"/>
        <v>0</v>
      </c>
      <c r="M16" s="36">
        <f t="shared" si="5"/>
        <v>0</v>
      </c>
    </row>
    <row r="17" spans="1:13" x14ac:dyDescent="0.2">
      <c r="A17" s="38"/>
      <c r="B17" s="38"/>
      <c r="C17" s="38"/>
      <c r="D17" s="38"/>
      <c r="E17" s="39">
        <v>31111</v>
      </c>
      <c r="F17" s="40" t="s">
        <v>16</v>
      </c>
      <c r="G17" s="42"/>
      <c r="H17" s="42"/>
      <c r="I17" s="42"/>
      <c r="J17" s="42"/>
      <c r="K17" s="42"/>
      <c r="L17" s="42"/>
      <c r="M17" s="42"/>
    </row>
    <row r="18" spans="1:13" hidden="1" x14ac:dyDescent="0.2">
      <c r="A18" s="38"/>
      <c r="B18" s="38"/>
      <c r="C18" s="38"/>
      <c r="D18" s="38"/>
      <c r="E18" s="39">
        <v>31112</v>
      </c>
      <c r="F18" s="40" t="s">
        <v>17</v>
      </c>
      <c r="G18" s="42"/>
      <c r="H18" s="42"/>
      <c r="I18" s="42"/>
      <c r="J18" s="42"/>
      <c r="K18" s="42"/>
      <c r="L18" s="42"/>
      <c r="M18" s="42"/>
    </row>
    <row r="19" spans="1:13" hidden="1" x14ac:dyDescent="0.2">
      <c r="A19" s="38"/>
      <c r="B19" s="38"/>
      <c r="C19" s="38"/>
      <c r="D19" s="38"/>
      <c r="E19" s="39">
        <v>31113</v>
      </c>
      <c r="F19" s="40" t="s">
        <v>18</v>
      </c>
      <c r="G19" s="42"/>
      <c r="H19" s="42"/>
      <c r="I19" s="42"/>
      <c r="J19" s="42"/>
      <c r="K19" s="42"/>
      <c r="L19" s="42"/>
      <c r="M19" s="42"/>
    </row>
    <row r="20" spans="1:13" hidden="1" x14ac:dyDescent="0.2">
      <c r="A20" s="34"/>
      <c r="B20" s="34"/>
      <c r="C20" s="34"/>
      <c r="D20" s="34">
        <v>3112</v>
      </c>
      <c r="E20" s="35"/>
      <c r="F20" s="22" t="s">
        <v>19</v>
      </c>
      <c r="G20" s="36">
        <f t="shared" ref="G20:M20" si="6">SUM(G21:G27)</f>
        <v>0</v>
      </c>
      <c r="H20" s="36">
        <f t="shared" si="6"/>
        <v>0</v>
      </c>
      <c r="I20" s="36">
        <f t="shared" si="6"/>
        <v>0</v>
      </c>
      <c r="J20" s="36">
        <f t="shared" si="6"/>
        <v>0</v>
      </c>
      <c r="K20" s="36">
        <f t="shared" si="6"/>
        <v>0</v>
      </c>
      <c r="L20" s="36">
        <f t="shared" si="6"/>
        <v>0</v>
      </c>
      <c r="M20" s="36">
        <f t="shared" si="6"/>
        <v>0</v>
      </c>
    </row>
    <row r="21" spans="1:13" hidden="1" x14ac:dyDescent="0.2">
      <c r="A21" s="38"/>
      <c r="B21" s="38"/>
      <c r="C21" s="38"/>
      <c r="D21" s="38"/>
      <c r="E21" s="39">
        <v>31121</v>
      </c>
      <c r="F21" s="40" t="s">
        <v>20</v>
      </c>
      <c r="G21" s="42"/>
      <c r="H21" s="42"/>
      <c r="I21" s="42"/>
      <c r="J21" s="42"/>
      <c r="K21" s="42"/>
      <c r="L21" s="42"/>
      <c r="M21" s="42"/>
    </row>
    <row r="22" spans="1:13" ht="24" hidden="1" x14ac:dyDescent="0.2">
      <c r="A22" s="38"/>
      <c r="B22" s="38"/>
      <c r="C22" s="38"/>
      <c r="D22" s="38"/>
      <c r="E22" s="39">
        <v>31122</v>
      </c>
      <c r="F22" s="40" t="s">
        <v>21</v>
      </c>
      <c r="G22" s="42"/>
      <c r="H22" s="42"/>
      <c r="I22" s="42"/>
      <c r="J22" s="42"/>
      <c r="K22" s="42"/>
      <c r="L22" s="42"/>
      <c r="M22" s="42"/>
    </row>
    <row r="23" spans="1:13" hidden="1" x14ac:dyDescent="0.2">
      <c r="A23" s="38"/>
      <c r="B23" s="38"/>
      <c r="C23" s="38"/>
      <c r="D23" s="38"/>
      <c r="E23" s="39">
        <v>31123</v>
      </c>
      <c r="F23" s="40" t="s">
        <v>22</v>
      </c>
      <c r="G23" s="42"/>
      <c r="H23" s="42"/>
      <c r="I23" s="42"/>
      <c r="J23" s="42"/>
      <c r="K23" s="42"/>
      <c r="L23" s="42"/>
      <c r="M23" s="42"/>
    </row>
    <row r="24" spans="1:13" hidden="1" x14ac:dyDescent="0.2">
      <c r="A24" s="38"/>
      <c r="B24" s="38"/>
      <c r="C24" s="38"/>
      <c r="D24" s="38"/>
      <c r="E24" s="39">
        <v>31124</v>
      </c>
      <c r="F24" s="40" t="s">
        <v>23</v>
      </c>
      <c r="G24" s="42"/>
      <c r="H24" s="42"/>
      <c r="I24" s="42"/>
      <c r="J24" s="42"/>
      <c r="K24" s="42"/>
      <c r="L24" s="42"/>
      <c r="M24" s="42"/>
    </row>
    <row r="25" spans="1:13" hidden="1" x14ac:dyDescent="0.2">
      <c r="A25" s="38"/>
      <c r="B25" s="38"/>
      <c r="C25" s="38"/>
      <c r="D25" s="38"/>
      <c r="E25" s="39">
        <v>31125</v>
      </c>
      <c r="F25" s="40" t="s">
        <v>24</v>
      </c>
      <c r="G25" s="42"/>
      <c r="H25" s="42"/>
      <c r="I25" s="42"/>
      <c r="J25" s="42"/>
      <c r="K25" s="42"/>
      <c r="L25" s="42"/>
      <c r="M25" s="42"/>
    </row>
    <row r="26" spans="1:13" hidden="1" x14ac:dyDescent="0.2">
      <c r="A26" s="38"/>
      <c r="B26" s="38"/>
      <c r="C26" s="38"/>
      <c r="D26" s="38"/>
      <c r="E26" s="39">
        <v>31126</v>
      </c>
      <c r="F26" s="40" t="s">
        <v>25</v>
      </c>
      <c r="G26" s="42"/>
      <c r="H26" s="42"/>
      <c r="I26" s="42"/>
      <c r="J26" s="42"/>
      <c r="K26" s="42"/>
      <c r="L26" s="42"/>
      <c r="M26" s="42"/>
    </row>
    <row r="27" spans="1:13" hidden="1" x14ac:dyDescent="0.2">
      <c r="A27" s="38"/>
      <c r="B27" s="38"/>
      <c r="C27" s="38"/>
      <c r="D27" s="38"/>
      <c r="E27" s="39">
        <v>31129</v>
      </c>
      <c r="F27" s="40" t="s">
        <v>26</v>
      </c>
      <c r="G27" s="42"/>
      <c r="H27" s="42"/>
      <c r="I27" s="42"/>
      <c r="J27" s="42"/>
      <c r="K27" s="42"/>
      <c r="L27" s="42"/>
      <c r="M27" s="42"/>
    </row>
    <row r="28" spans="1:13" hidden="1" x14ac:dyDescent="0.2">
      <c r="A28" s="34"/>
      <c r="B28" s="34"/>
      <c r="C28" s="34"/>
      <c r="D28" s="34">
        <v>3113</v>
      </c>
      <c r="E28" s="35"/>
      <c r="F28" s="22" t="s">
        <v>27</v>
      </c>
      <c r="G28" s="36">
        <f t="shared" ref="G28:M28" si="7">G29</f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</row>
    <row r="29" spans="1:13" hidden="1" x14ac:dyDescent="0.2">
      <c r="A29" s="38"/>
      <c r="B29" s="38"/>
      <c r="C29" s="38"/>
      <c r="D29" s="38"/>
      <c r="E29" s="39">
        <v>31131</v>
      </c>
      <c r="F29" s="40" t="s">
        <v>27</v>
      </c>
      <c r="G29" s="42"/>
      <c r="H29" s="42"/>
      <c r="I29" s="42"/>
      <c r="J29" s="42"/>
      <c r="K29" s="42"/>
      <c r="L29" s="42"/>
      <c r="M29" s="42"/>
    </row>
    <row r="30" spans="1:13" hidden="1" x14ac:dyDescent="0.2">
      <c r="A30" s="34"/>
      <c r="B30" s="34"/>
      <c r="C30" s="34"/>
      <c r="D30" s="34">
        <v>3114</v>
      </c>
      <c r="E30" s="35"/>
      <c r="F30" s="22" t="s">
        <v>28</v>
      </c>
      <c r="G30" s="36">
        <f t="shared" ref="G30:M30" si="8">G31</f>
        <v>0</v>
      </c>
      <c r="H30" s="36">
        <f t="shared" si="8"/>
        <v>0</v>
      </c>
      <c r="I30" s="36">
        <f t="shared" si="8"/>
        <v>0</v>
      </c>
      <c r="J30" s="36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</row>
    <row r="31" spans="1:13" hidden="1" x14ac:dyDescent="0.2">
      <c r="A31" s="38"/>
      <c r="B31" s="38"/>
      <c r="C31" s="38"/>
      <c r="D31" s="38"/>
      <c r="E31" s="39">
        <v>31141</v>
      </c>
      <c r="F31" s="40" t="s">
        <v>28</v>
      </c>
      <c r="G31" s="42"/>
      <c r="H31" s="42"/>
      <c r="I31" s="42"/>
      <c r="J31" s="42"/>
      <c r="K31" s="42"/>
      <c r="L31" s="42"/>
      <c r="M31" s="42"/>
    </row>
    <row r="32" spans="1:13" hidden="1" x14ac:dyDescent="0.2">
      <c r="A32" s="30"/>
      <c r="B32" s="30"/>
      <c r="C32" s="30">
        <v>312</v>
      </c>
      <c r="D32" s="30"/>
      <c r="E32" s="31"/>
      <c r="F32" s="32" t="s">
        <v>29</v>
      </c>
      <c r="G32" s="33">
        <f t="shared" ref="G32:M32" si="9">G33</f>
        <v>0</v>
      </c>
      <c r="H32" s="33">
        <f t="shared" si="9"/>
        <v>0</v>
      </c>
      <c r="I32" s="33">
        <f t="shared" si="9"/>
        <v>0</v>
      </c>
      <c r="J32" s="33">
        <f t="shared" si="9"/>
        <v>0</v>
      </c>
      <c r="K32" s="33">
        <f t="shared" si="9"/>
        <v>0</v>
      </c>
      <c r="L32" s="33">
        <f t="shared" si="9"/>
        <v>0</v>
      </c>
      <c r="M32" s="33">
        <f t="shared" si="9"/>
        <v>0</v>
      </c>
    </row>
    <row r="33" spans="1:13" hidden="1" x14ac:dyDescent="0.2">
      <c r="A33" s="34"/>
      <c r="B33" s="34"/>
      <c r="C33" s="34"/>
      <c r="D33" s="34">
        <v>3121</v>
      </c>
      <c r="E33" s="35"/>
      <c r="F33" s="22" t="s">
        <v>29</v>
      </c>
      <c r="G33" s="36">
        <f t="shared" ref="G33:M33" si="10">SUM(G34:G40)</f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</row>
    <row r="34" spans="1:13" hidden="1" x14ac:dyDescent="0.2">
      <c r="A34" s="38"/>
      <c r="B34" s="38"/>
      <c r="C34" s="38"/>
      <c r="D34" s="38"/>
      <c r="E34" s="39">
        <v>31211</v>
      </c>
      <c r="F34" s="40" t="s">
        <v>30</v>
      </c>
      <c r="G34" s="42"/>
      <c r="H34" s="42"/>
      <c r="I34" s="42"/>
      <c r="J34" s="42"/>
      <c r="K34" s="42"/>
      <c r="L34" s="42"/>
      <c r="M34" s="42"/>
    </row>
    <row r="35" spans="1:13" hidden="1" x14ac:dyDescent="0.2">
      <c r="A35" s="38"/>
      <c r="B35" s="38"/>
      <c r="C35" s="38"/>
      <c r="D35" s="38"/>
      <c r="E35" s="39">
        <v>31212</v>
      </c>
      <c r="F35" s="40" t="s">
        <v>31</v>
      </c>
      <c r="G35" s="42"/>
      <c r="H35" s="42"/>
      <c r="I35" s="42"/>
      <c r="J35" s="42"/>
      <c r="K35" s="42"/>
      <c r="L35" s="42"/>
      <c r="M35" s="42"/>
    </row>
    <row r="36" spans="1:13" hidden="1" x14ac:dyDescent="0.2">
      <c r="A36" s="38"/>
      <c r="B36" s="38"/>
      <c r="C36" s="38"/>
      <c r="D36" s="38"/>
      <c r="E36" s="39">
        <v>31213</v>
      </c>
      <c r="F36" s="40" t="s">
        <v>32</v>
      </c>
      <c r="G36" s="42"/>
      <c r="H36" s="42"/>
      <c r="I36" s="42"/>
      <c r="J36" s="42"/>
      <c r="K36" s="42"/>
      <c r="L36" s="42"/>
      <c r="M36" s="42"/>
    </row>
    <row r="37" spans="1:13" hidden="1" x14ac:dyDescent="0.2">
      <c r="A37" s="38"/>
      <c r="B37" s="38"/>
      <c r="C37" s="38"/>
      <c r="D37" s="38"/>
      <c r="E37" s="39">
        <v>31214</v>
      </c>
      <c r="F37" s="40" t="s">
        <v>33</v>
      </c>
      <c r="G37" s="42"/>
      <c r="H37" s="42"/>
      <c r="I37" s="42"/>
      <c r="J37" s="42"/>
      <c r="K37" s="42"/>
      <c r="L37" s="42"/>
      <c r="M37" s="42"/>
    </row>
    <row r="38" spans="1:13" hidden="1" x14ac:dyDescent="0.2">
      <c r="A38" s="38"/>
      <c r="B38" s="38"/>
      <c r="C38" s="38"/>
      <c r="D38" s="38"/>
      <c r="E38" s="39">
        <v>31215</v>
      </c>
      <c r="F38" s="40" t="s">
        <v>34</v>
      </c>
      <c r="G38" s="42"/>
      <c r="H38" s="42"/>
      <c r="I38" s="42"/>
      <c r="J38" s="42"/>
      <c r="K38" s="42"/>
      <c r="L38" s="42"/>
      <c r="M38" s="42"/>
    </row>
    <row r="39" spans="1:13" hidden="1" x14ac:dyDescent="0.2">
      <c r="A39" s="38"/>
      <c r="B39" s="38"/>
      <c r="C39" s="38"/>
      <c r="D39" s="38"/>
      <c r="E39" s="39">
        <v>31216</v>
      </c>
      <c r="F39" s="40" t="s">
        <v>35</v>
      </c>
      <c r="G39" s="42"/>
      <c r="H39" s="42"/>
      <c r="I39" s="42"/>
      <c r="J39" s="42"/>
      <c r="K39" s="42"/>
      <c r="L39" s="42"/>
      <c r="M39" s="42"/>
    </row>
    <row r="40" spans="1:13" hidden="1" x14ac:dyDescent="0.2">
      <c r="A40" s="38"/>
      <c r="B40" s="38"/>
      <c r="C40" s="38"/>
      <c r="D40" s="38"/>
      <c r="E40" s="39">
        <v>31219</v>
      </c>
      <c r="F40" s="40" t="s">
        <v>36</v>
      </c>
      <c r="G40" s="42"/>
      <c r="H40" s="42"/>
      <c r="I40" s="42"/>
      <c r="J40" s="42"/>
      <c r="K40" s="42"/>
      <c r="L40" s="42"/>
      <c r="M40" s="42"/>
    </row>
    <row r="41" spans="1:13" hidden="1" x14ac:dyDescent="0.2">
      <c r="A41" s="30"/>
      <c r="B41" s="30"/>
      <c r="C41" s="30">
        <v>313</v>
      </c>
      <c r="D41" s="30"/>
      <c r="E41" s="31"/>
      <c r="F41" s="32" t="s">
        <v>37</v>
      </c>
      <c r="G41" s="43">
        <f t="shared" ref="G41:M41" si="11">G42+G45+G49</f>
        <v>0</v>
      </c>
      <c r="H41" s="43">
        <f t="shared" si="11"/>
        <v>0</v>
      </c>
      <c r="I41" s="43">
        <f t="shared" si="11"/>
        <v>0</v>
      </c>
      <c r="J41" s="43">
        <f t="shared" si="11"/>
        <v>0</v>
      </c>
      <c r="K41" s="43">
        <f t="shared" si="11"/>
        <v>0</v>
      </c>
      <c r="L41" s="43">
        <f t="shared" si="11"/>
        <v>0</v>
      </c>
      <c r="M41" s="43">
        <f t="shared" si="11"/>
        <v>0</v>
      </c>
    </row>
    <row r="42" spans="1:13" hidden="1" x14ac:dyDescent="0.2">
      <c r="A42" s="34"/>
      <c r="B42" s="34"/>
      <c r="C42" s="34"/>
      <c r="D42" s="34">
        <v>3131</v>
      </c>
      <c r="E42" s="35"/>
      <c r="F42" s="22" t="s">
        <v>38</v>
      </c>
      <c r="G42" s="36">
        <f t="shared" ref="G42:M42" si="12">G43</f>
        <v>0</v>
      </c>
      <c r="H42" s="36">
        <f t="shared" si="12"/>
        <v>0</v>
      </c>
      <c r="I42" s="36">
        <f t="shared" si="12"/>
        <v>0</v>
      </c>
      <c r="J42" s="36">
        <f t="shared" si="12"/>
        <v>0</v>
      </c>
      <c r="K42" s="36">
        <f t="shared" si="12"/>
        <v>0</v>
      </c>
      <c r="L42" s="36">
        <f t="shared" si="12"/>
        <v>0</v>
      </c>
      <c r="M42" s="36">
        <f t="shared" si="12"/>
        <v>0</v>
      </c>
    </row>
    <row r="43" spans="1:13" hidden="1" x14ac:dyDescent="0.2">
      <c r="A43" s="45"/>
      <c r="B43" s="45"/>
      <c r="C43" s="45"/>
      <c r="D43" s="46"/>
      <c r="E43" s="47">
        <v>31311</v>
      </c>
      <c r="F43" s="48" t="s">
        <v>38</v>
      </c>
      <c r="G43" s="42"/>
      <c r="H43" s="42"/>
      <c r="I43" s="42"/>
      <c r="J43" s="42"/>
      <c r="K43" s="42"/>
      <c r="L43" s="42"/>
      <c r="M43" s="42"/>
    </row>
    <row r="44" spans="1:13" x14ac:dyDescent="0.2">
      <c r="A44" s="45"/>
      <c r="B44" s="45"/>
      <c r="C44" s="45"/>
      <c r="D44" s="46"/>
      <c r="E44" s="47">
        <v>31131</v>
      </c>
      <c r="F44" s="48" t="s">
        <v>27</v>
      </c>
      <c r="G44" s="42"/>
      <c r="H44" s="42"/>
      <c r="I44" s="42">
        <v>4500</v>
      </c>
      <c r="J44" s="42"/>
      <c r="K44" s="42"/>
      <c r="L44" s="42"/>
      <c r="M44" s="42"/>
    </row>
    <row r="45" spans="1:13" x14ac:dyDescent="0.2">
      <c r="A45" s="34"/>
      <c r="B45" s="34"/>
      <c r="C45" s="34"/>
      <c r="D45" s="34">
        <v>3132</v>
      </c>
      <c r="E45" s="35"/>
      <c r="F45" s="22" t="s">
        <v>39</v>
      </c>
      <c r="G45" s="49">
        <f t="shared" ref="G45" si="13">SUM(G46:G48)</f>
        <v>0</v>
      </c>
      <c r="H45" s="49">
        <f t="shared" ref="H45:M45" si="14">SUM(H46:H48)</f>
        <v>0</v>
      </c>
      <c r="I45" s="49">
        <f t="shared" si="14"/>
        <v>0</v>
      </c>
      <c r="J45" s="49">
        <f t="shared" si="14"/>
        <v>0</v>
      </c>
      <c r="K45" s="49">
        <f t="shared" si="14"/>
        <v>0</v>
      </c>
      <c r="L45" s="49">
        <f t="shared" si="14"/>
        <v>0</v>
      </c>
      <c r="M45" s="49">
        <f t="shared" si="14"/>
        <v>0</v>
      </c>
    </row>
    <row r="46" spans="1:13" x14ac:dyDescent="0.2">
      <c r="A46" s="45"/>
      <c r="B46" s="45"/>
      <c r="C46" s="45"/>
      <c r="D46" s="45"/>
      <c r="E46" s="47">
        <v>31321</v>
      </c>
      <c r="F46" s="48" t="s">
        <v>40</v>
      </c>
      <c r="G46" s="42"/>
      <c r="H46" s="42"/>
      <c r="I46" s="42"/>
      <c r="J46" s="42"/>
      <c r="K46" s="42"/>
      <c r="L46" s="42"/>
      <c r="M46" s="42"/>
    </row>
    <row r="47" spans="1:13" ht="24" hidden="1" x14ac:dyDescent="0.2">
      <c r="A47" s="45"/>
      <c r="B47" s="45"/>
      <c r="C47" s="45"/>
      <c r="D47" s="45"/>
      <c r="E47" s="47">
        <v>31322</v>
      </c>
      <c r="F47" s="48" t="s">
        <v>41</v>
      </c>
      <c r="G47" s="42"/>
      <c r="H47" s="42"/>
      <c r="I47" s="42"/>
      <c r="J47" s="42"/>
      <c r="K47" s="42"/>
      <c r="L47" s="42"/>
      <c r="M47" s="42"/>
    </row>
    <row r="48" spans="1:13" hidden="1" x14ac:dyDescent="0.2">
      <c r="A48" s="45"/>
      <c r="B48" s="45"/>
      <c r="C48" s="45"/>
      <c r="D48" s="45"/>
      <c r="E48" s="47">
        <v>31329</v>
      </c>
      <c r="F48" s="48" t="s">
        <v>42</v>
      </c>
      <c r="G48" s="42"/>
      <c r="H48" s="42"/>
      <c r="I48" s="42"/>
      <c r="J48" s="42"/>
      <c r="K48" s="42"/>
      <c r="L48" s="42"/>
      <c r="M48" s="42"/>
    </row>
    <row r="49" spans="1:13" x14ac:dyDescent="0.2">
      <c r="A49" s="34"/>
      <c r="B49" s="34"/>
      <c r="C49" s="34"/>
      <c r="D49" s="34">
        <v>3133</v>
      </c>
      <c r="E49" s="35"/>
      <c r="F49" s="22" t="s">
        <v>43</v>
      </c>
      <c r="G49" s="49">
        <f t="shared" ref="G49:M49" si="15">SUM(G50:G51)</f>
        <v>0</v>
      </c>
      <c r="H49" s="49">
        <f t="shared" si="15"/>
        <v>0</v>
      </c>
      <c r="I49" s="49">
        <f t="shared" si="15"/>
        <v>0</v>
      </c>
      <c r="J49" s="49">
        <f t="shared" si="15"/>
        <v>0</v>
      </c>
      <c r="K49" s="49">
        <f t="shared" si="15"/>
        <v>0</v>
      </c>
      <c r="L49" s="49">
        <f t="shared" si="15"/>
        <v>0</v>
      </c>
      <c r="M49" s="49">
        <f t="shared" si="15"/>
        <v>0</v>
      </c>
    </row>
    <row r="50" spans="1:13" x14ac:dyDescent="0.2">
      <c r="A50" s="45"/>
      <c r="B50" s="45"/>
      <c r="C50" s="45"/>
      <c r="D50" s="45"/>
      <c r="E50" s="47">
        <v>31332</v>
      </c>
      <c r="F50" s="48" t="s">
        <v>44</v>
      </c>
      <c r="G50" s="42"/>
      <c r="H50" s="42"/>
      <c r="I50" s="42"/>
      <c r="J50" s="42"/>
      <c r="K50" s="42"/>
      <c r="L50" s="42"/>
      <c r="M50" s="42"/>
    </row>
    <row r="51" spans="1:13" ht="24" x14ac:dyDescent="0.2">
      <c r="A51" s="45"/>
      <c r="B51" s="45"/>
      <c r="C51" s="45"/>
      <c r="D51" s="45"/>
      <c r="E51" s="47">
        <v>31333</v>
      </c>
      <c r="F51" s="48" t="s">
        <v>45</v>
      </c>
      <c r="G51" s="42"/>
      <c r="H51" s="42"/>
      <c r="I51" s="42"/>
      <c r="J51" s="42"/>
      <c r="K51" s="42"/>
      <c r="L51" s="42"/>
      <c r="M51" s="42"/>
    </row>
    <row r="52" spans="1:13" x14ac:dyDescent="0.2">
      <c r="A52" s="26"/>
      <c r="B52" s="26">
        <v>32</v>
      </c>
      <c r="C52" s="26"/>
      <c r="D52" s="26"/>
      <c r="E52" s="27"/>
      <c r="F52" s="28" t="s">
        <v>46</v>
      </c>
      <c r="G52" s="29">
        <f t="shared" ref="G52:M52" si="16">G53+G72+G103+G164</f>
        <v>1193950</v>
      </c>
      <c r="H52" s="29">
        <f t="shared" si="16"/>
        <v>0</v>
      </c>
      <c r="I52" s="29">
        <f t="shared" si="16"/>
        <v>69930</v>
      </c>
      <c r="J52" s="29">
        <f t="shared" si="16"/>
        <v>0</v>
      </c>
      <c r="K52" s="29">
        <f t="shared" si="16"/>
        <v>0</v>
      </c>
      <c r="L52" s="29">
        <f t="shared" si="16"/>
        <v>0</v>
      </c>
      <c r="M52" s="29">
        <f t="shared" si="16"/>
        <v>0</v>
      </c>
    </row>
    <row r="53" spans="1:13" x14ac:dyDescent="0.2">
      <c r="A53" s="30"/>
      <c r="B53" s="30"/>
      <c r="C53" s="30">
        <v>321</v>
      </c>
      <c r="D53" s="30"/>
      <c r="E53" s="39"/>
      <c r="F53" s="32" t="s">
        <v>47</v>
      </c>
      <c r="G53" s="43">
        <f t="shared" ref="G53:M53" si="17">G54+G62+G66+G69</f>
        <v>201000</v>
      </c>
      <c r="H53" s="43">
        <f t="shared" si="17"/>
        <v>0</v>
      </c>
      <c r="I53" s="43">
        <f t="shared" si="17"/>
        <v>700</v>
      </c>
      <c r="J53" s="43">
        <f t="shared" si="17"/>
        <v>0</v>
      </c>
      <c r="K53" s="43">
        <f t="shared" si="17"/>
        <v>0</v>
      </c>
      <c r="L53" s="43">
        <f t="shared" si="17"/>
        <v>0</v>
      </c>
      <c r="M53" s="43">
        <f t="shared" si="17"/>
        <v>0</v>
      </c>
    </row>
    <row r="54" spans="1:13" x14ac:dyDescent="0.2">
      <c r="A54" s="19"/>
      <c r="B54" s="20"/>
      <c r="C54" s="20"/>
      <c r="D54" s="20">
        <v>3211</v>
      </c>
      <c r="E54" s="50"/>
      <c r="F54" s="22" t="s">
        <v>48</v>
      </c>
      <c r="G54" s="23">
        <f t="shared" ref="G54" si="18">SUM(G55:G61)</f>
        <v>53400</v>
      </c>
      <c r="H54" s="23">
        <f t="shared" ref="H54:M54" si="19">SUM(H55:H61)</f>
        <v>0</v>
      </c>
      <c r="I54" s="23">
        <f t="shared" si="19"/>
        <v>700</v>
      </c>
      <c r="J54" s="23">
        <f t="shared" si="19"/>
        <v>0</v>
      </c>
      <c r="K54" s="23">
        <f t="shared" si="19"/>
        <v>0</v>
      </c>
      <c r="L54" s="23">
        <f t="shared" si="19"/>
        <v>0</v>
      </c>
      <c r="M54" s="23">
        <f t="shared" si="19"/>
        <v>0</v>
      </c>
    </row>
    <row r="55" spans="1:13" x14ac:dyDescent="0.2">
      <c r="A55" s="51"/>
      <c r="B55" s="52"/>
      <c r="C55" s="20"/>
      <c r="D55" s="52"/>
      <c r="E55" s="53">
        <v>32111</v>
      </c>
      <c r="F55" s="40" t="s">
        <v>49</v>
      </c>
      <c r="G55" s="137">
        <v>21400</v>
      </c>
      <c r="H55" s="137"/>
      <c r="I55" s="137">
        <v>700</v>
      </c>
      <c r="J55" s="137"/>
      <c r="K55" s="137"/>
      <c r="L55" s="137"/>
      <c r="M55" s="137"/>
    </row>
    <row r="56" spans="1:13" x14ac:dyDescent="0.2">
      <c r="A56" s="51"/>
      <c r="B56" s="52"/>
      <c r="C56" s="20"/>
      <c r="D56" s="52"/>
      <c r="E56" s="53">
        <v>32112</v>
      </c>
      <c r="F56" s="40" t="s">
        <v>50</v>
      </c>
      <c r="G56" s="137"/>
      <c r="H56" s="137"/>
      <c r="I56" s="137"/>
      <c r="J56" s="137"/>
      <c r="K56" s="137"/>
      <c r="L56" s="137"/>
      <c r="M56" s="137"/>
    </row>
    <row r="57" spans="1:13" x14ac:dyDescent="0.2">
      <c r="A57" s="51"/>
      <c r="B57" s="52"/>
      <c r="C57" s="20"/>
      <c r="D57" s="52"/>
      <c r="E57" s="53">
        <v>32113</v>
      </c>
      <c r="F57" s="40" t="s">
        <v>51</v>
      </c>
      <c r="G57" s="137">
        <v>16000</v>
      </c>
      <c r="H57" s="137"/>
      <c r="I57" s="137"/>
      <c r="J57" s="137"/>
      <c r="K57" s="137"/>
      <c r="L57" s="137"/>
      <c r="M57" s="137"/>
    </row>
    <row r="58" spans="1:13" x14ac:dyDescent="0.2">
      <c r="A58" s="51"/>
      <c r="B58" s="52"/>
      <c r="C58" s="20"/>
      <c r="D58" s="52"/>
      <c r="E58" s="53">
        <v>32114</v>
      </c>
      <c r="F58" s="40" t="s">
        <v>52</v>
      </c>
      <c r="G58" s="137"/>
      <c r="H58" s="137"/>
      <c r="I58" s="137"/>
      <c r="J58" s="137"/>
      <c r="K58" s="137"/>
      <c r="L58" s="137"/>
      <c r="M58" s="137"/>
    </row>
    <row r="59" spans="1:13" s="55" customFormat="1" ht="14.25" customHeight="1" x14ac:dyDescent="0.2">
      <c r="A59" s="51"/>
      <c r="B59" s="52"/>
      <c r="C59" s="20"/>
      <c r="D59" s="52"/>
      <c r="E59" s="53">
        <v>32115</v>
      </c>
      <c r="F59" s="40" t="s">
        <v>53</v>
      </c>
      <c r="G59" s="137">
        <v>15000</v>
      </c>
      <c r="H59" s="137"/>
      <c r="I59" s="137"/>
      <c r="J59" s="137"/>
      <c r="K59" s="137"/>
      <c r="L59" s="137"/>
      <c r="M59" s="137"/>
    </row>
    <row r="60" spans="1:13" s="55" customFormat="1" ht="14.25" customHeight="1" x14ac:dyDescent="0.2">
      <c r="A60" s="51"/>
      <c r="B60" s="52"/>
      <c r="C60" s="20"/>
      <c r="D60" s="52"/>
      <c r="E60" s="53">
        <v>32116</v>
      </c>
      <c r="F60" s="40" t="s">
        <v>54</v>
      </c>
      <c r="G60" s="137"/>
      <c r="H60" s="137"/>
      <c r="I60" s="137"/>
      <c r="J60" s="137"/>
      <c r="K60" s="137"/>
      <c r="L60" s="137"/>
      <c r="M60" s="137"/>
    </row>
    <row r="61" spans="1:13" x14ac:dyDescent="0.2">
      <c r="A61" s="51"/>
      <c r="B61" s="52"/>
      <c r="C61" s="20"/>
      <c r="D61" s="52"/>
      <c r="E61" s="53">
        <v>32119</v>
      </c>
      <c r="F61" s="40" t="s">
        <v>55</v>
      </c>
      <c r="G61" s="137">
        <v>1000</v>
      </c>
      <c r="H61" s="137"/>
      <c r="I61" s="137"/>
      <c r="J61" s="137"/>
      <c r="K61" s="137"/>
      <c r="L61" s="137"/>
      <c r="M61" s="137"/>
    </row>
    <row r="62" spans="1:13" x14ac:dyDescent="0.2">
      <c r="A62" s="19"/>
      <c r="B62" s="20"/>
      <c r="C62" s="20"/>
      <c r="D62" s="20">
        <v>3212</v>
      </c>
      <c r="E62" s="50"/>
      <c r="F62" s="22" t="s">
        <v>56</v>
      </c>
      <c r="G62" s="23">
        <f t="shared" ref="G62:M62" si="20">SUM(G63:G65)</f>
        <v>141200</v>
      </c>
      <c r="H62" s="23">
        <f t="shared" si="20"/>
        <v>0</v>
      </c>
      <c r="I62" s="23">
        <f t="shared" si="20"/>
        <v>0</v>
      </c>
      <c r="J62" s="23">
        <f t="shared" si="20"/>
        <v>0</v>
      </c>
      <c r="K62" s="23">
        <f t="shared" si="20"/>
        <v>0</v>
      </c>
      <c r="L62" s="23">
        <f t="shared" si="20"/>
        <v>0</v>
      </c>
      <c r="M62" s="23">
        <f t="shared" si="20"/>
        <v>0</v>
      </c>
    </row>
    <row r="63" spans="1:13" x14ac:dyDescent="0.2">
      <c r="A63" s="51"/>
      <c r="B63" s="52"/>
      <c r="C63" s="20"/>
      <c r="D63" s="52"/>
      <c r="E63" s="53">
        <v>32121</v>
      </c>
      <c r="F63" s="40" t="s">
        <v>57</v>
      </c>
      <c r="G63" s="137">
        <v>141200</v>
      </c>
      <c r="H63" s="137"/>
      <c r="I63" s="137"/>
      <c r="J63" s="137"/>
      <c r="K63" s="137"/>
      <c r="L63" s="137"/>
      <c r="M63" s="137"/>
    </row>
    <row r="64" spans="1:13" s="55" customFormat="1" x14ac:dyDescent="0.2">
      <c r="A64" s="51"/>
      <c r="B64" s="51"/>
      <c r="C64" s="20"/>
      <c r="D64" s="51"/>
      <c r="E64" s="56">
        <v>32122</v>
      </c>
      <c r="F64" s="40" t="s">
        <v>58</v>
      </c>
      <c r="G64" s="137"/>
      <c r="H64" s="137"/>
      <c r="I64" s="137"/>
      <c r="J64" s="137"/>
      <c r="K64" s="137"/>
      <c r="L64" s="137"/>
      <c r="M64" s="137"/>
    </row>
    <row r="65" spans="1:13" x14ac:dyDescent="0.2">
      <c r="A65" s="51"/>
      <c r="B65" s="51"/>
      <c r="C65" s="20"/>
      <c r="D65" s="51"/>
      <c r="E65" s="56">
        <v>32123</v>
      </c>
      <c r="F65" s="40" t="s">
        <v>59</v>
      </c>
      <c r="G65" s="137"/>
      <c r="H65" s="137"/>
      <c r="I65" s="137"/>
      <c r="J65" s="137"/>
      <c r="K65" s="137"/>
      <c r="L65" s="137"/>
      <c r="M65" s="137"/>
    </row>
    <row r="66" spans="1:13" x14ac:dyDescent="0.2">
      <c r="A66" s="19"/>
      <c r="B66" s="19"/>
      <c r="C66" s="20"/>
      <c r="D66" s="19">
        <v>3213</v>
      </c>
      <c r="E66" s="57"/>
      <c r="F66" s="22" t="s">
        <v>60</v>
      </c>
      <c r="G66" s="58">
        <f t="shared" ref="G66:M66" si="21">SUM(G67:G68)</f>
        <v>5600</v>
      </c>
      <c r="H66" s="58">
        <f t="shared" si="21"/>
        <v>0</v>
      </c>
      <c r="I66" s="58">
        <f t="shared" si="21"/>
        <v>0</v>
      </c>
      <c r="J66" s="58">
        <f t="shared" si="21"/>
        <v>0</v>
      </c>
      <c r="K66" s="58">
        <f t="shared" si="21"/>
        <v>0</v>
      </c>
      <c r="L66" s="58">
        <f t="shared" si="21"/>
        <v>0</v>
      </c>
      <c r="M66" s="58">
        <f t="shared" si="21"/>
        <v>0</v>
      </c>
    </row>
    <row r="67" spans="1:13" s="25" customFormat="1" x14ac:dyDescent="0.2">
      <c r="A67" s="51"/>
      <c r="B67" s="51"/>
      <c r="C67" s="20"/>
      <c r="D67" s="51"/>
      <c r="E67" s="56">
        <v>32131</v>
      </c>
      <c r="F67" s="40" t="s">
        <v>61</v>
      </c>
      <c r="G67" s="137">
        <v>4500</v>
      </c>
      <c r="H67" s="137"/>
      <c r="I67" s="137"/>
      <c r="J67" s="137"/>
      <c r="K67" s="137"/>
      <c r="L67" s="137"/>
      <c r="M67" s="137"/>
    </row>
    <row r="68" spans="1:13" s="55" customFormat="1" x14ac:dyDescent="0.2">
      <c r="A68" s="51"/>
      <c r="B68" s="51"/>
      <c r="C68" s="20"/>
      <c r="D68" s="51"/>
      <c r="E68" s="56">
        <v>32132</v>
      </c>
      <c r="F68" s="40" t="s">
        <v>62</v>
      </c>
      <c r="G68" s="137">
        <v>1100</v>
      </c>
      <c r="H68" s="137"/>
      <c r="I68" s="137"/>
      <c r="J68" s="137"/>
      <c r="K68" s="137"/>
      <c r="L68" s="137"/>
      <c r="M68" s="137"/>
    </row>
    <row r="69" spans="1:13" x14ac:dyDescent="0.2">
      <c r="A69" s="19"/>
      <c r="B69" s="19"/>
      <c r="C69" s="20"/>
      <c r="D69" s="19">
        <v>3214</v>
      </c>
      <c r="E69" s="57"/>
      <c r="F69" s="22" t="s">
        <v>63</v>
      </c>
      <c r="G69" s="58">
        <f>SUM(G70:G71)</f>
        <v>800</v>
      </c>
      <c r="H69" s="58"/>
      <c r="I69" s="58"/>
      <c r="J69" s="58"/>
      <c r="K69" s="58"/>
      <c r="L69" s="58"/>
      <c r="M69" s="58"/>
    </row>
    <row r="70" spans="1:13" s="25" customFormat="1" x14ac:dyDescent="0.2">
      <c r="A70" s="51"/>
      <c r="B70" s="51"/>
      <c r="C70" s="20"/>
      <c r="D70" s="51"/>
      <c r="E70" s="56">
        <v>32141</v>
      </c>
      <c r="F70" s="40" t="s">
        <v>64</v>
      </c>
      <c r="G70" s="137"/>
      <c r="H70" s="137"/>
      <c r="I70" s="137"/>
      <c r="J70" s="137"/>
      <c r="K70" s="137"/>
      <c r="L70" s="137"/>
      <c r="M70" s="137"/>
    </row>
    <row r="71" spans="1:13" s="55" customFormat="1" x14ac:dyDescent="0.2">
      <c r="A71" s="51"/>
      <c r="B71" s="51"/>
      <c r="C71" s="20"/>
      <c r="D71" s="51"/>
      <c r="E71" s="56">
        <v>32149</v>
      </c>
      <c r="F71" s="40" t="s">
        <v>63</v>
      </c>
      <c r="G71" s="137">
        <v>800</v>
      </c>
      <c r="H71" s="137"/>
      <c r="I71" s="137"/>
      <c r="J71" s="137"/>
      <c r="K71" s="137"/>
      <c r="L71" s="137"/>
      <c r="M71" s="137"/>
    </row>
    <row r="72" spans="1:13" x14ac:dyDescent="0.2">
      <c r="A72" s="30"/>
      <c r="B72" s="30"/>
      <c r="C72" s="30">
        <v>322</v>
      </c>
      <c r="D72" s="30"/>
      <c r="E72" s="39"/>
      <c r="F72" s="32" t="s">
        <v>65</v>
      </c>
      <c r="G72" s="59">
        <f t="shared" ref="G72:M72" si="22">G73+G80+G87+G93+G98+G101</f>
        <v>759554</v>
      </c>
      <c r="H72" s="59">
        <f t="shared" si="22"/>
        <v>0</v>
      </c>
      <c r="I72" s="59">
        <f t="shared" si="22"/>
        <v>5605</v>
      </c>
      <c r="J72" s="59">
        <f t="shared" si="22"/>
        <v>0</v>
      </c>
      <c r="K72" s="59">
        <f t="shared" si="22"/>
        <v>0</v>
      </c>
      <c r="L72" s="59">
        <f t="shared" si="22"/>
        <v>0</v>
      </c>
      <c r="M72" s="59">
        <f t="shared" si="22"/>
        <v>0</v>
      </c>
    </row>
    <row r="73" spans="1:13" x14ac:dyDescent="0.2">
      <c r="A73" s="19"/>
      <c r="B73" s="19"/>
      <c r="C73" s="20"/>
      <c r="D73" s="19">
        <v>3221</v>
      </c>
      <c r="E73" s="57"/>
      <c r="F73" s="22" t="s">
        <v>66</v>
      </c>
      <c r="G73" s="60">
        <f t="shared" ref="G73" si="23">SUM(G74:G79)</f>
        <v>124100</v>
      </c>
      <c r="H73" s="60">
        <f t="shared" ref="H73:M73" si="24">SUM(H74:H79)</f>
        <v>0</v>
      </c>
      <c r="I73" s="60">
        <f t="shared" si="24"/>
        <v>0</v>
      </c>
      <c r="J73" s="60">
        <f t="shared" si="24"/>
        <v>0</v>
      </c>
      <c r="K73" s="60">
        <f t="shared" si="24"/>
        <v>0</v>
      </c>
      <c r="L73" s="60">
        <f t="shared" si="24"/>
        <v>0</v>
      </c>
      <c r="M73" s="60">
        <f t="shared" si="24"/>
        <v>0</v>
      </c>
    </row>
    <row r="74" spans="1:13" x14ac:dyDescent="0.2">
      <c r="A74" s="51"/>
      <c r="B74" s="51"/>
      <c r="C74" s="20"/>
      <c r="D74" s="51"/>
      <c r="E74" s="56">
        <v>32211</v>
      </c>
      <c r="F74" s="40" t="s">
        <v>67</v>
      </c>
      <c r="G74" s="137">
        <v>58900</v>
      </c>
      <c r="H74" s="137"/>
      <c r="I74" s="137"/>
      <c r="J74" s="137"/>
      <c r="K74" s="137"/>
      <c r="L74" s="137"/>
      <c r="M74" s="137"/>
    </row>
    <row r="75" spans="1:13" x14ac:dyDescent="0.2">
      <c r="A75" s="51"/>
      <c r="B75" s="51"/>
      <c r="C75" s="20"/>
      <c r="D75" s="51"/>
      <c r="E75" s="56">
        <v>32212</v>
      </c>
      <c r="F75" s="40" t="s">
        <v>68</v>
      </c>
      <c r="G75" s="137">
        <v>8000</v>
      </c>
      <c r="H75" s="137"/>
      <c r="I75" s="137"/>
      <c r="J75" s="137"/>
      <c r="K75" s="137"/>
      <c r="L75" s="137"/>
      <c r="M75" s="137"/>
    </row>
    <row r="76" spans="1:13" x14ac:dyDescent="0.2">
      <c r="A76" s="51"/>
      <c r="B76" s="51"/>
      <c r="C76" s="20"/>
      <c r="D76" s="51"/>
      <c r="E76" s="56">
        <v>32213</v>
      </c>
      <c r="F76" s="40" t="s">
        <v>69</v>
      </c>
      <c r="G76" s="137"/>
      <c r="H76" s="137"/>
      <c r="I76" s="137"/>
      <c r="J76" s="137"/>
      <c r="K76" s="137"/>
      <c r="L76" s="137"/>
      <c r="M76" s="137"/>
    </row>
    <row r="77" spans="1:13" x14ac:dyDescent="0.2">
      <c r="A77" s="51"/>
      <c r="B77" s="51"/>
      <c r="C77" s="20"/>
      <c r="D77" s="51"/>
      <c r="E77" s="56">
        <v>32214</v>
      </c>
      <c r="F77" s="40" t="s">
        <v>70</v>
      </c>
      <c r="G77" s="137">
        <v>30000</v>
      </c>
      <c r="H77" s="137"/>
      <c r="I77" s="137"/>
      <c r="J77" s="137"/>
      <c r="K77" s="137"/>
      <c r="L77" s="137"/>
      <c r="M77" s="137"/>
    </row>
    <row r="78" spans="1:13" x14ac:dyDescent="0.2">
      <c r="A78" s="51"/>
      <c r="B78" s="51"/>
      <c r="C78" s="20"/>
      <c r="D78" s="51"/>
      <c r="E78" s="56">
        <v>32216</v>
      </c>
      <c r="F78" s="40" t="s">
        <v>71</v>
      </c>
      <c r="G78" s="137">
        <v>17200</v>
      </c>
      <c r="H78" s="137"/>
      <c r="I78" s="137"/>
      <c r="J78" s="137"/>
      <c r="K78" s="137"/>
      <c r="L78" s="137"/>
      <c r="M78" s="137"/>
    </row>
    <row r="79" spans="1:13" x14ac:dyDescent="0.2">
      <c r="A79" s="51"/>
      <c r="B79" s="51"/>
      <c r="C79" s="52"/>
      <c r="D79" s="51"/>
      <c r="E79" s="56">
        <v>32219</v>
      </c>
      <c r="F79" s="40" t="s">
        <v>72</v>
      </c>
      <c r="G79" s="137">
        <v>10000</v>
      </c>
      <c r="H79" s="137"/>
      <c r="I79" s="137"/>
      <c r="J79" s="137"/>
      <c r="K79" s="137"/>
      <c r="L79" s="137"/>
      <c r="M79" s="137"/>
    </row>
    <row r="80" spans="1:13" x14ac:dyDescent="0.2">
      <c r="A80" s="19"/>
      <c r="B80" s="19"/>
      <c r="C80" s="20"/>
      <c r="D80" s="19">
        <v>3222</v>
      </c>
      <c r="E80" s="57"/>
      <c r="F80" s="22" t="s">
        <v>73</v>
      </c>
      <c r="G80" s="61">
        <f t="shared" ref="G80:M80" si="25">SUM(G81:G86)</f>
        <v>0</v>
      </c>
      <c r="H80" s="61">
        <f t="shared" si="25"/>
        <v>0</v>
      </c>
      <c r="I80" s="61">
        <f t="shared" si="25"/>
        <v>5455</v>
      </c>
      <c r="J80" s="61">
        <f t="shared" si="25"/>
        <v>0</v>
      </c>
      <c r="K80" s="61">
        <f t="shared" si="25"/>
        <v>0</v>
      </c>
      <c r="L80" s="61">
        <f t="shared" si="25"/>
        <v>0</v>
      </c>
      <c r="M80" s="61">
        <f t="shared" si="25"/>
        <v>0</v>
      </c>
    </row>
    <row r="81" spans="1:13" x14ac:dyDescent="0.2">
      <c r="A81" s="51"/>
      <c r="B81" s="51"/>
      <c r="C81" s="52"/>
      <c r="D81" s="51"/>
      <c r="E81" s="56">
        <v>32221</v>
      </c>
      <c r="F81" s="40" t="s">
        <v>74</v>
      </c>
      <c r="G81" s="137"/>
      <c r="H81" s="137"/>
      <c r="I81" s="137"/>
      <c r="J81" s="137"/>
      <c r="K81" s="137"/>
      <c r="L81" s="137"/>
      <c r="M81" s="137"/>
    </row>
    <row r="82" spans="1:13" x14ac:dyDescent="0.2">
      <c r="A82" s="51"/>
      <c r="B82" s="51"/>
      <c r="C82" s="52"/>
      <c r="D82" s="51"/>
      <c r="E82" s="56">
        <v>32222</v>
      </c>
      <c r="F82" s="40" t="s">
        <v>75</v>
      </c>
      <c r="G82" s="137"/>
      <c r="H82" s="137"/>
      <c r="I82" s="137"/>
      <c r="J82" s="137"/>
      <c r="K82" s="137"/>
      <c r="L82" s="137"/>
      <c r="M82" s="137"/>
    </row>
    <row r="83" spans="1:13" x14ac:dyDescent="0.2">
      <c r="A83" s="51"/>
      <c r="B83" s="51"/>
      <c r="C83" s="52"/>
      <c r="D83" s="51"/>
      <c r="E83" s="56">
        <v>32223</v>
      </c>
      <c r="F83" s="40" t="s">
        <v>76</v>
      </c>
      <c r="G83" s="137"/>
      <c r="H83" s="137"/>
      <c r="I83" s="137"/>
      <c r="J83" s="137"/>
      <c r="K83" s="137"/>
      <c r="L83" s="137"/>
      <c r="M83" s="137"/>
    </row>
    <row r="84" spans="1:13" x14ac:dyDescent="0.2">
      <c r="A84" s="51"/>
      <c r="B84" s="51"/>
      <c r="C84" s="52"/>
      <c r="D84" s="51"/>
      <c r="E84" s="56">
        <v>32224</v>
      </c>
      <c r="F84" s="40" t="s">
        <v>77</v>
      </c>
      <c r="G84" s="137"/>
      <c r="H84" s="137"/>
      <c r="I84" s="137">
        <v>5455</v>
      </c>
      <c r="J84" s="137"/>
      <c r="K84" s="137"/>
      <c r="L84" s="137"/>
      <c r="M84" s="137"/>
    </row>
    <row r="85" spans="1:13" x14ac:dyDescent="0.2">
      <c r="A85" s="51"/>
      <c r="B85" s="51"/>
      <c r="C85" s="52"/>
      <c r="D85" s="51"/>
      <c r="E85" s="56">
        <v>32225</v>
      </c>
      <c r="F85" s="40" t="s">
        <v>78</v>
      </c>
      <c r="G85" s="137"/>
      <c r="H85" s="137"/>
      <c r="I85" s="137"/>
      <c r="J85" s="137"/>
      <c r="K85" s="137"/>
      <c r="L85" s="137"/>
      <c r="M85" s="137"/>
    </row>
    <row r="86" spans="1:13" x14ac:dyDescent="0.2">
      <c r="A86" s="51"/>
      <c r="B86" s="51"/>
      <c r="C86" s="52"/>
      <c r="D86" s="51"/>
      <c r="E86" s="56">
        <v>32229</v>
      </c>
      <c r="F86" s="40" t="s">
        <v>79</v>
      </c>
      <c r="G86" s="137"/>
      <c r="H86" s="137"/>
      <c r="I86" s="137"/>
      <c r="J86" s="137"/>
      <c r="K86" s="137"/>
      <c r="L86" s="137"/>
      <c r="M86" s="137"/>
    </row>
    <row r="87" spans="1:13" x14ac:dyDescent="0.2">
      <c r="A87" s="19"/>
      <c r="B87" s="19"/>
      <c r="C87" s="20"/>
      <c r="D87" s="19">
        <v>3223</v>
      </c>
      <c r="E87" s="57"/>
      <c r="F87" s="22" t="s">
        <v>80</v>
      </c>
      <c r="G87" s="58">
        <f t="shared" ref="G87:M87" si="26">SUM(G88:G92)</f>
        <v>606254</v>
      </c>
      <c r="H87" s="58">
        <f t="shared" si="26"/>
        <v>0</v>
      </c>
      <c r="I87" s="58">
        <f t="shared" si="26"/>
        <v>150</v>
      </c>
      <c r="J87" s="58">
        <f t="shared" si="26"/>
        <v>0</v>
      </c>
      <c r="K87" s="58">
        <f t="shared" si="26"/>
        <v>0</v>
      </c>
      <c r="L87" s="58">
        <f t="shared" si="26"/>
        <v>0</v>
      </c>
      <c r="M87" s="58">
        <f t="shared" si="26"/>
        <v>0</v>
      </c>
    </row>
    <row r="88" spans="1:13" x14ac:dyDescent="0.2">
      <c r="A88" s="51"/>
      <c r="B88" s="51"/>
      <c r="C88" s="52"/>
      <c r="D88" s="51"/>
      <c r="E88" s="56">
        <v>32231</v>
      </c>
      <c r="F88" s="40" t="s">
        <v>81</v>
      </c>
      <c r="G88" s="137">
        <v>241600</v>
      </c>
      <c r="H88" s="137"/>
      <c r="I88" s="137">
        <v>100</v>
      </c>
      <c r="J88" s="137"/>
      <c r="K88" s="137"/>
      <c r="L88" s="137"/>
      <c r="M88" s="137"/>
    </row>
    <row r="89" spans="1:13" x14ac:dyDescent="0.2">
      <c r="A89" s="51"/>
      <c r="B89" s="51"/>
      <c r="C89" s="52"/>
      <c r="D89" s="51"/>
      <c r="E89" s="56">
        <v>32232</v>
      </c>
      <c r="F89" s="40" t="s">
        <v>82</v>
      </c>
      <c r="G89" s="137"/>
      <c r="H89" s="137"/>
      <c r="I89" s="137"/>
      <c r="J89" s="137"/>
      <c r="K89" s="137"/>
      <c r="L89" s="137"/>
      <c r="M89" s="137"/>
    </row>
    <row r="90" spans="1:13" x14ac:dyDescent="0.2">
      <c r="A90" s="51"/>
      <c r="B90" s="51"/>
      <c r="C90" s="52"/>
      <c r="D90" s="51"/>
      <c r="E90" s="56">
        <v>32233</v>
      </c>
      <c r="F90" s="40" t="s">
        <v>83</v>
      </c>
      <c r="G90" s="137">
        <v>333854</v>
      </c>
      <c r="H90" s="137"/>
      <c r="I90" s="137">
        <v>50</v>
      </c>
      <c r="J90" s="137"/>
      <c r="K90" s="137"/>
      <c r="L90" s="137"/>
      <c r="M90" s="137"/>
    </row>
    <row r="91" spans="1:13" x14ac:dyDescent="0.2">
      <c r="A91" s="51"/>
      <c r="B91" s="51"/>
      <c r="C91" s="52"/>
      <c r="D91" s="51"/>
      <c r="E91" s="56">
        <v>32234</v>
      </c>
      <c r="F91" s="40" t="s">
        <v>84</v>
      </c>
      <c r="G91" s="137">
        <v>30800</v>
      </c>
      <c r="H91" s="137"/>
      <c r="I91" s="137"/>
      <c r="J91" s="137"/>
      <c r="K91" s="137"/>
      <c r="L91" s="137"/>
      <c r="M91" s="137"/>
    </row>
    <row r="92" spans="1:13" ht="24" x14ac:dyDescent="0.2">
      <c r="A92" s="51"/>
      <c r="B92" s="51"/>
      <c r="C92" s="52"/>
      <c r="D92" s="51"/>
      <c r="E92" s="62">
        <v>32239</v>
      </c>
      <c r="F92" s="40" t="s">
        <v>85</v>
      </c>
      <c r="G92" s="137"/>
      <c r="H92" s="137"/>
      <c r="I92" s="137"/>
      <c r="J92" s="137"/>
      <c r="K92" s="137"/>
      <c r="L92" s="137"/>
      <c r="M92" s="137"/>
    </row>
    <row r="93" spans="1:13" x14ac:dyDescent="0.2">
      <c r="A93" s="63"/>
      <c r="B93" s="63"/>
      <c r="C93" s="20"/>
      <c r="D93" s="63">
        <v>3224</v>
      </c>
      <c r="E93" s="64"/>
      <c r="F93" s="65" t="s">
        <v>86</v>
      </c>
      <c r="G93" s="67">
        <f t="shared" ref="G93:M93" si="27">SUM(G94:G97)</f>
        <v>5500</v>
      </c>
      <c r="H93" s="67">
        <f t="shared" si="27"/>
        <v>0</v>
      </c>
      <c r="I93" s="67">
        <f t="shared" si="27"/>
        <v>0</v>
      </c>
      <c r="J93" s="67">
        <f t="shared" si="27"/>
        <v>0</v>
      </c>
      <c r="K93" s="67">
        <f t="shared" si="27"/>
        <v>0</v>
      </c>
      <c r="L93" s="67">
        <f t="shared" si="27"/>
        <v>0</v>
      </c>
      <c r="M93" s="67">
        <f t="shared" si="27"/>
        <v>0</v>
      </c>
    </row>
    <row r="94" spans="1:13" ht="24" x14ac:dyDescent="0.2">
      <c r="A94" s="51"/>
      <c r="B94" s="51"/>
      <c r="C94" s="52"/>
      <c r="D94" s="51"/>
      <c r="E94" s="62">
        <v>32241</v>
      </c>
      <c r="F94" s="40" t="s">
        <v>87</v>
      </c>
      <c r="G94" s="137">
        <v>0</v>
      </c>
      <c r="H94" s="137"/>
      <c r="I94" s="137"/>
      <c r="J94" s="137"/>
      <c r="K94" s="137"/>
      <c r="L94" s="137"/>
      <c r="M94" s="137"/>
    </row>
    <row r="95" spans="1:13" ht="24" x14ac:dyDescent="0.2">
      <c r="A95" s="51"/>
      <c r="B95" s="51"/>
      <c r="C95" s="52"/>
      <c r="D95" s="51"/>
      <c r="E95" s="62">
        <v>32242</v>
      </c>
      <c r="F95" s="40" t="s">
        <v>88</v>
      </c>
      <c r="G95" s="137">
        <v>2500</v>
      </c>
      <c r="H95" s="137"/>
      <c r="I95" s="137"/>
      <c r="J95" s="137"/>
      <c r="K95" s="137"/>
      <c r="L95" s="137"/>
      <c r="M95" s="137"/>
    </row>
    <row r="96" spans="1:13" s="55" customFormat="1" ht="24" x14ac:dyDescent="0.2">
      <c r="A96" s="51"/>
      <c r="B96" s="51"/>
      <c r="C96" s="52"/>
      <c r="D96" s="51"/>
      <c r="E96" s="62">
        <v>32243</v>
      </c>
      <c r="F96" s="40" t="s">
        <v>89</v>
      </c>
      <c r="G96" s="137">
        <v>3000</v>
      </c>
      <c r="H96" s="137"/>
      <c r="I96" s="137"/>
      <c r="J96" s="137"/>
      <c r="K96" s="137"/>
      <c r="L96" s="137"/>
      <c r="M96" s="137"/>
    </row>
    <row r="97" spans="1:13" s="70" customFormat="1" ht="24" x14ac:dyDescent="0.2">
      <c r="A97" s="51"/>
      <c r="B97" s="51"/>
      <c r="C97" s="52"/>
      <c r="D97" s="51"/>
      <c r="E97" s="62">
        <v>32244</v>
      </c>
      <c r="F97" s="69" t="s">
        <v>90</v>
      </c>
      <c r="G97" s="137"/>
      <c r="H97" s="137"/>
      <c r="I97" s="137"/>
      <c r="J97" s="137"/>
      <c r="K97" s="137"/>
      <c r="L97" s="137"/>
      <c r="M97" s="137"/>
    </row>
    <row r="98" spans="1:13" s="70" customFormat="1" x14ac:dyDescent="0.2">
      <c r="A98" s="19"/>
      <c r="B98" s="19"/>
      <c r="C98" s="20"/>
      <c r="D98" s="19">
        <v>3225</v>
      </c>
      <c r="E98" s="62"/>
      <c r="F98" s="22" t="s">
        <v>91</v>
      </c>
      <c r="G98" s="58">
        <f t="shared" ref="G98:M98" si="28">SUM(G99:G100)</f>
        <v>18700</v>
      </c>
      <c r="H98" s="58">
        <f t="shared" si="28"/>
        <v>0</v>
      </c>
      <c r="I98" s="58">
        <f t="shared" si="28"/>
        <v>0</v>
      </c>
      <c r="J98" s="58">
        <f t="shared" si="28"/>
        <v>0</v>
      </c>
      <c r="K98" s="58">
        <f t="shared" si="28"/>
        <v>0</v>
      </c>
      <c r="L98" s="58">
        <f t="shared" si="28"/>
        <v>0</v>
      </c>
      <c r="M98" s="58">
        <f t="shared" si="28"/>
        <v>0</v>
      </c>
    </row>
    <row r="99" spans="1:13" s="25" customFormat="1" x14ac:dyDescent="0.2">
      <c r="A99" s="51"/>
      <c r="B99" s="51"/>
      <c r="C99" s="52"/>
      <c r="D99" s="51"/>
      <c r="E99" s="62">
        <v>32251</v>
      </c>
      <c r="F99" s="40" t="s">
        <v>92</v>
      </c>
      <c r="G99" s="138">
        <v>14000</v>
      </c>
      <c r="H99" s="138"/>
      <c r="I99" s="138"/>
      <c r="J99" s="138"/>
      <c r="K99" s="138"/>
      <c r="L99" s="138"/>
      <c r="M99" s="138"/>
    </row>
    <row r="100" spans="1:13" s="55" customFormat="1" x14ac:dyDescent="0.2">
      <c r="A100" s="51"/>
      <c r="B100" s="51"/>
      <c r="C100" s="52"/>
      <c r="D100" s="51"/>
      <c r="E100" s="62">
        <v>32252</v>
      </c>
      <c r="F100" s="40" t="s">
        <v>93</v>
      </c>
      <c r="G100" s="138">
        <v>4700</v>
      </c>
      <c r="H100" s="138"/>
      <c r="I100" s="138"/>
      <c r="J100" s="138"/>
      <c r="K100" s="138"/>
      <c r="L100" s="138"/>
      <c r="M100" s="138"/>
    </row>
    <row r="101" spans="1:13" s="70" customFormat="1" x14ac:dyDescent="0.2">
      <c r="A101" s="19"/>
      <c r="B101" s="19"/>
      <c r="C101" s="20"/>
      <c r="D101" s="19">
        <v>3227</v>
      </c>
      <c r="E101" s="62"/>
      <c r="F101" s="22" t="s">
        <v>94</v>
      </c>
      <c r="G101" s="58">
        <f t="shared" ref="G101:M101" si="29">SUM(G102:G102)</f>
        <v>5000</v>
      </c>
      <c r="H101" s="58">
        <f t="shared" si="29"/>
        <v>0</v>
      </c>
      <c r="I101" s="58">
        <f t="shared" si="29"/>
        <v>0</v>
      </c>
      <c r="J101" s="58">
        <f t="shared" si="29"/>
        <v>0</v>
      </c>
      <c r="K101" s="58">
        <f t="shared" si="29"/>
        <v>0</v>
      </c>
      <c r="L101" s="58">
        <f t="shared" si="29"/>
        <v>0</v>
      </c>
      <c r="M101" s="58">
        <f t="shared" si="29"/>
        <v>0</v>
      </c>
    </row>
    <row r="102" spans="1:13" s="25" customFormat="1" x14ac:dyDescent="0.2">
      <c r="A102" s="51"/>
      <c r="B102" s="51"/>
      <c r="C102" s="52"/>
      <c r="D102" s="51"/>
      <c r="E102" s="62">
        <v>32271</v>
      </c>
      <c r="F102" s="40" t="s">
        <v>94</v>
      </c>
      <c r="G102" s="138">
        <v>5000</v>
      </c>
      <c r="H102" s="138"/>
      <c r="I102" s="138"/>
      <c r="J102" s="138"/>
      <c r="K102" s="138"/>
      <c r="L102" s="138"/>
      <c r="M102" s="138"/>
    </row>
    <row r="103" spans="1:13" x14ac:dyDescent="0.2">
      <c r="A103" s="30"/>
      <c r="B103" s="30"/>
      <c r="C103" s="30">
        <v>323</v>
      </c>
      <c r="D103" s="30"/>
      <c r="E103" s="39"/>
      <c r="F103" s="32" t="s">
        <v>95</v>
      </c>
      <c r="G103" s="59">
        <f t="shared" ref="G103:M103" si="30">G104+G112+G117+G123+G130+G136+G141+G152+G156</f>
        <v>182950</v>
      </c>
      <c r="H103" s="59">
        <f t="shared" si="30"/>
        <v>0</v>
      </c>
      <c r="I103" s="59">
        <f t="shared" si="30"/>
        <v>63625</v>
      </c>
      <c r="J103" s="59">
        <f t="shared" si="30"/>
        <v>0</v>
      </c>
      <c r="K103" s="59">
        <f t="shared" si="30"/>
        <v>0</v>
      </c>
      <c r="L103" s="59">
        <f t="shared" si="30"/>
        <v>0</v>
      </c>
      <c r="M103" s="59">
        <f t="shared" si="30"/>
        <v>0</v>
      </c>
    </row>
    <row r="104" spans="1:13" x14ac:dyDescent="0.2">
      <c r="A104" s="19"/>
      <c r="B104" s="19"/>
      <c r="C104" s="20"/>
      <c r="D104" s="19">
        <v>3231</v>
      </c>
      <c r="E104" s="62"/>
      <c r="F104" s="22" t="s">
        <v>96</v>
      </c>
      <c r="G104" s="58">
        <f t="shared" ref="G104" si="31">SUM(G105:G111)</f>
        <v>29500</v>
      </c>
      <c r="H104" s="58">
        <f t="shared" ref="H104:M104" si="32">SUM(H105:H111)</f>
        <v>0</v>
      </c>
      <c r="I104" s="58">
        <f t="shared" si="32"/>
        <v>10970</v>
      </c>
      <c r="J104" s="58">
        <f t="shared" si="32"/>
        <v>0</v>
      </c>
      <c r="K104" s="58">
        <f t="shared" si="32"/>
        <v>0</v>
      </c>
      <c r="L104" s="58">
        <f t="shared" si="32"/>
        <v>0</v>
      </c>
      <c r="M104" s="58">
        <f t="shared" si="32"/>
        <v>0</v>
      </c>
    </row>
    <row r="105" spans="1:13" x14ac:dyDescent="0.2">
      <c r="A105" s="51"/>
      <c r="B105" s="51"/>
      <c r="C105" s="52"/>
      <c r="D105" s="51"/>
      <c r="E105" s="62">
        <v>32311</v>
      </c>
      <c r="F105" s="40" t="s">
        <v>97</v>
      </c>
      <c r="G105" s="137">
        <v>14500</v>
      </c>
      <c r="H105" s="137"/>
      <c r="I105" s="137"/>
      <c r="J105" s="137"/>
      <c r="K105" s="137"/>
      <c r="L105" s="137"/>
      <c r="M105" s="137"/>
    </row>
    <row r="106" spans="1:13" x14ac:dyDescent="0.2">
      <c r="A106" s="51"/>
      <c r="B106" s="51"/>
      <c r="C106" s="52"/>
      <c r="D106" s="51"/>
      <c r="E106" s="62">
        <v>32312</v>
      </c>
      <c r="F106" s="40" t="s">
        <v>98</v>
      </c>
      <c r="G106" s="137">
        <v>10000</v>
      </c>
      <c r="H106" s="137"/>
      <c r="I106" s="137"/>
      <c r="J106" s="137"/>
      <c r="K106" s="137"/>
      <c r="L106" s="137"/>
      <c r="M106" s="137"/>
    </row>
    <row r="107" spans="1:13" x14ac:dyDescent="0.2">
      <c r="A107" s="51"/>
      <c r="B107" s="51"/>
      <c r="C107" s="52"/>
      <c r="D107" s="51"/>
      <c r="E107" s="62">
        <v>32313</v>
      </c>
      <c r="F107" s="40" t="s">
        <v>99</v>
      </c>
      <c r="G107" s="137">
        <v>5000</v>
      </c>
      <c r="H107" s="137"/>
      <c r="I107" s="137"/>
      <c r="J107" s="137"/>
      <c r="K107" s="137"/>
      <c r="L107" s="137"/>
      <c r="M107" s="137"/>
    </row>
    <row r="108" spans="1:13" s="55" customFormat="1" x14ac:dyDescent="0.2">
      <c r="A108" s="51"/>
      <c r="B108" s="51"/>
      <c r="C108" s="52"/>
      <c r="D108" s="51"/>
      <c r="E108" s="62">
        <v>32314</v>
      </c>
      <c r="F108" s="40" t="s">
        <v>100</v>
      </c>
      <c r="G108" s="137"/>
      <c r="H108" s="137"/>
      <c r="I108" s="137"/>
      <c r="J108" s="137"/>
      <c r="K108" s="137"/>
      <c r="L108" s="137"/>
      <c r="M108" s="137"/>
    </row>
    <row r="109" spans="1:13" s="55" customFormat="1" x14ac:dyDescent="0.2">
      <c r="A109" s="51"/>
      <c r="B109" s="51"/>
      <c r="C109" s="52"/>
      <c r="D109" s="51"/>
      <c r="E109" s="62">
        <v>323190</v>
      </c>
      <c r="F109" s="40" t="s">
        <v>253</v>
      </c>
      <c r="G109" s="137"/>
      <c r="H109" s="137"/>
      <c r="I109" s="137">
        <v>7000</v>
      </c>
      <c r="J109" s="137"/>
      <c r="K109" s="137"/>
      <c r="L109" s="137"/>
      <c r="M109" s="137"/>
    </row>
    <row r="110" spans="1:13" x14ac:dyDescent="0.2">
      <c r="A110" s="51"/>
      <c r="B110" s="51"/>
      <c r="C110" s="52"/>
      <c r="D110" s="51"/>
      <c r="E110" s="62">
        <v>323190</v>
      </c>
      <c r="F110" s="40" t="s">
        <v>101</v>
      </c>
      <c r="G110" s="137"/>
      <c r="H110" s="137"/>
      <c r="I110" s="137">
        <v>3970</v>
      </c>
      <c r="J110" s="137"/>
      <c r="K110" s="137"/>
      <c r="L110" s="137"/>
      <c r="M110" s="137"/>
    </row>
    <row r="111" spans="1:13" s="55" customFormat="1" x14ac:dyDescent="0.2">
      <c r="A111" s="51"/>
      <c r="B111" s="51"/>
      <c r="C111" s="52"/>
      <c r="D111" s="51"/>
      <c r="E111" s="62">
        <v>323191</v>
      </c>
      <c r="F111" s="40" t="s">
        <v>102</v>
      </c>
      <c r="G111" s="137"/>
      <c r="H111" s="137"/>
      <c r="I111" s="137"/>
      <c r="J111" s="137"/>
      <c r="K111" s="137"/>
      <c r="L111" s="137"/>
      <c r="M111" s="137"/>
    </row>
    <row r="112" spans="1:13" x14ac:dyDescent="0.2">
      <c r="A112" s="19"/>
      <c r="B112" s="19"/>
      <c r="C112" s="20"/>
      <c r="D112" s="19">
        <v>3232</v>
      </c>
      <c r="E112" s="62"/>
      <c r="F112" s="22" t="s">
        <v>103</v>
      </c>
      <c r="G112" s="58">
        <f t="shared" ref="G112:M112" si="33">SUM(G113:G116)</f>
        <v>19500</v>
      </c>
      <c r="H112" s="58">
        <f t="shared" si="33"/>
        <v>0</v>
      </c>
      <c r="I112" s="58">
        <f t="shared" si="33"/>
        <v>0</v>
      </c>
      <c r="J112" s="58">
        <f t="shared" si="33"/>
        <v>0</v>
      </c>
      <c r="K112" s="58">
        <f t="shared" si="33"/>
        <v>0</v>
      </c>
      <c r="L112" s="58">
        <f t="shared" si="33"/>
        <v>0</v>
      </c>
      <c r="M112" s="58">
        <f t="shared" si="33"/>
        <v>0</v>
      </c>
    </row>
    <row r="113" spans="1:13" ht="24" x14ac:dyDescent="0.2">
      <c r="A113" s="51"/>
      <c r="B113" s="51"/>
      <c r="C113" s="52"/>
      <c r="D113" s="51"/>
      <c r="E113" s="62">
        <v>32321</v>
      </c>
      <c r="F113" s="40" t="s">
        <v>104</v>
      </c>
      <c r="G113" s="137">
        <v>1000</v>
      </c>
      <c r="H113" s="137"/>
      <c r="I113" s="137"/>
      <c r="J113" s="137"/>
      <c r="K113" s="137"/>
      <c r="L113" s="137"/>
      <c r="M113" s="137"/>
    </row>
    <row r="114" spans="1:13" ht="24" x14ac:dyDescent="0.2">
      <c r="A114" s="51"/>
      <c r="B114" s="51"/>
      <c r="C114" s="52"/>
      <c r="D114" s="51"/>
      <c r="E114" s="62">
        <v>32322</v>
      </c>
      <c r="F114" s="40" t="s">
        <v>105</v>
      </c>
      <c r="G114" s="137">
        <v>14500</v>
      </c>
      <c r="H114" s="137"/>
      <c r="I114" s="137"/>
      <c r="J114" s="137"/>
      <c r="K114" s="137"/>
      <c r="L114" s="137"/>
      <c r="M114" s="137"/>
    </row>
    <row r="115" spans="1:13" s="55" customFormat="1" ht="24" x14ac:dyDescent="0.2">
      <c r="A115" s="51"/>
      <c r="B115" s="51"/>
      <c r="C115" s="52"/>
      <c r="D115" s="51"/>
      <c r="E115" s="62">
        <v>32323</v>
      </c>
      <c r="F115" s="40" t="s">
        <v>106</v>
      </c>
      <c r="G115" s="137">
        <v>4000</v>
      </c>
      <c r="H115" s="137"/>
      <c r="I115" s="137"/>
      <c r="J115" s="137"/>
      <c r="K115" s="137"/>
      <c r="L115" s="137"/>
      <c r="M115" s="137"/>
    </row>
    <row r="116" spans="1:13" x14ac:dyDescent="0.2">
      <c r="A116" s="51"/>
      <c r="B116" s="51"/>
      <c r="C116" s="52"/>
      <c r="D116" s="51"/>
      <c r="E116" s="62">
        <v>32329</v>
      </c>
      <c r="F116" s="40" t="s">
        <v>107</v>
      </c>
      <c r="G116" s="137"/>
      <c r="H116" s="137"/>
      <c r="I116" s="137"/>
      <c r="J116" s="137"/>
      <c r="K116" s="137"/>
      <c r="L116" s="137"/>
      <c r="M116" s="137"/>
    </row>
    <row r="117" spans="1:13" x14ac:dyDescent="0.2">
      <c r="A117" s="19"/>
      <c r="B117" s="19"/>
      <c r="C117" s="20"/>
      <c r="D117" s="19">
        <v>3233</v>
      </c>
      <c r="E117" s="62"/>
      <c r="F117" s="22" t="s">
        <v>108</v>
      </c>
      <c r="G117" s="58">
        <f t="shared" ref="G117:M117" si="34">SUM(G118:G122)</f>
        <v>3800</v>
      </c>
      <c r="H117" s="58">
        <f t="shared" si="34"/>
        <v>0</v>
      </c>
      <c r="I117" s="58">
        <f t="shared" si="34"/>
        <v>0</v>
      </c>
      <c r="J117" s="58">
        <f t="shared" si="34"/>
        <v>0</v>
      </c>
      <c r="K117" s="58">
        <f t="shared" si="34"/>
        <v>0</v>
      </c>
      <c r="L117" s="58">
        <f t="shared" si="34"/>
        <v>0</v>
      </c>
      <c r="M117" s="58">
        <f t="shared" si="34"/>
        <v>0</v>
      </c>
    </row>
    <row r="118" spans="1:13" x14ac:dyDescent="0.2">
      <c r="A118" s="51"/>
      <c r="B118" s="51"/>
      <c r="C118" s="52"/>
      <c r="D118" s="51"/>
      <c r="E118" s="62">
        <v>32331</v>
      </c>
      <c r="F118" s="40" t="s">
        <v>109</v>
      </c>
      <c r="G118" s="137">
        <v>2300</v>
      </c>
      <c r="H118" s="137"/>
      <c r="I118" s="137"/>
      <c r="J118" s="137"/>
      <c r="K118" s="137"/>
      <c r="L118" s="137"/>
      <c r="M118" s="137"/>
    </row>
    <row r="119" spans="1:13" x14ac:dyDescent="0.2">
      <c r="A119" s="51"/>
      <c r="B119" s="51"/>
      <c r="C119" s="52"/>
      <c r="D119" s="51"/>
      <c r="E119" s="62">
        <v>32332</v>
      </c>
      <c r="F119" s="40" t="s">
        <v>110</v>
      </c>
      <c r="G119" s="137">
        <v>1500</v>
      </c>
      <c r="H119" s="137"/>
      <c r="I119" s="137"/>
      <c r="J119" s="137"/>
      <c r="K119" s="137"/>
      <c r="L119" s="137"/>
      <c r="M119" s="137"/>
    </row>
    <row r="120" spans="1:13" x14ac:dyDescent="0.2">
      <c r="A120" s="51"/>
      <c r="B120" s="51"/>
      <c r="C120" s="52"/>
      <c r="D120" s="51"/>
      <c r="E120" s="62">
        <v>32333</v>
      </c>
      <c r="F120" s="40" t="s">
        <v>111</v>
      </c>
      <c r="G120" s="137"/>
      <c r="H120" s="137"/>
      <c r="I120" s="137"/>
      <c r="J120" s="137"/>
      <c r="K120" s="137"/>
      <c r="L120" s="137"/>
      <c r="M120" s="137"/>
    </row>
    <row r="121" spans="1:13" s="55" customFormat="1" x14ac:dyDescent="0.2">
      <c r="A121" s="51"/>
      <c r="B121" s="51"/>
      <c r="C121" s="52"/>
      <c r="D121" s="51"/>
      <c r="E121" s="62">
        <v>32334</v>
      </c>
      <c r="F121" s="40" t="s">
        <v>112</v>
      </c>
      <c r="G121" s="137"/>
      <c r="H121" s="137"/>
      <c r="I121" s="137"/>
      <c r="J121" s="137"/>
      <c r="K121" s="137"/>
      <c r="L121" s="137"/>
      <c r="M121" s="137"/>
    </row>
    <row r="122" spans="1:13" s="70" customFormat="1" x14ac:dyDescent="0.2">
      <c r="A122" s="51"/>
      <c r="B122" s="51"/>
      <c r="C122" s="52"/>
      <c r="D122" s="51"/>
      <c r="E122" s="62">
        <v>32339</v>
      </c>
      <c r="F122" s="40" t="s">
        <v>113</v>
      </c>
      <c r="G122" s="137"/>
      <c r="H122" s="137"/>
      <c r="I122" s="137"/>
      <c r="J122" s="137"/>
      <c r="K122" s="137"/>
      <c r="L122" s="137"/>
      <c r="M122" s="137"/>
    </row>
    <row r="123" spans="1:13" s="70" customFormat="1" x14ac:dyDescent="0.2">
      <c r="A123" s="19"/>
      <c r="B123" s="19"/>
      <c r="C123" s="20"/>
      <c r="D123" s="19">
        <v>3234</v>
      </c>
      <c r="E123" s="62"/>
      <c r="F123" s="22" t="s">
        <v>114</v>
      </c>
      <c r="G123" s="58">
        <f t="shared" ref="G123:M123" si="35">SUM(G124:G129)</f>
        <v>61000</v>
      </c>
      <c r="H123" s="58">
        <f t="shared" si="35"/>
        <v>0</v>
      </c>
      <c r="I123" s="58">
        <f t="shared" si="35"/>
        <v>100</v>
      </c>
      <c r="J123" s="58">
        <f t="shared" si="35"/>
        <v>0</v>
      </c>
      <c r="K123" s="58">
        <f t="shared" si="35"/>
        <v>0</v>
      </c>
      <c r="L123" s="58">
        <f t="shared" si="35"/>
        <v>0</v>
      </c>
      <c r="M123" s="58">
        <f t="shared" si="35"/>
        <v>0</v>
      </c>
    </row>
    <row r="124" spans="1:13" s="70" customFormat="1" x14ac:dyDescent="0.2">
      <c r="A124" s="51"/>
      <c r="B124" s="51"/>
      <c r="C124" s="52"/>
      <c r="D124" s="51"/>
      <c r="E124" s="62">
        <v>32341</v>
      </c>
      <c r="F124" s="40" t="s">
        <v>115</v>
      </c>
      <c r="G124" s="138">
        <v>39000</v>
      </c>
      <c r="H124" s="138"/>
      <c r="I124" s="138"/>
      <c r="J124" s="138"/>
      <c r="K124" s="138"/>
      <c r="L124" s="138"/>
      <c r="M124" s="138"/>
    </row>
    <row r="125" spans="1:13" s="70" customFormat="1" x14ac:dyDescent="0.2">
      <c r="A125" s="51"/>
      <c r="B125" s="51"/>
      <c r="C125" s="52"/>
      <c r="D125" s="51"/>
      <c r="E125" s="62">
        <v>32342</v>
      </c>
      <c r="F125" s="40" t="s">
        <v>116</v>
      </c>
      <c r="G125" s="138">
        <v>22000</v>
      </c>
      <c r="H125" s="138"/>
      <c r="I125" s="138"/>
      <c r="J125" s="138"/>
      <c r="K125" s="138"/>
      <c r="L125" s="138"/>
      <c r="M125" s="138"/>
    </row>
    <row r="126" spans="1:13" s="70" customFormat="1" x14ac:dyDescent="0.2">
      <c r="A126" s="51"/>
      <c r="B126" s="51"/>
      <c r="C126" s="52"/>
      <c r="D126" s="51"/>
      <c r="E126" s="62">
        <v>32343</v>
      </c>
      <c r="F126" s="40" t="s">
        <v>117</v>
      </c>
      <c r="G126" s="138"/>
      <c r="H126" s="138"/>
      <c r="I126" s="138"/>
      <c r="J126" s="138"/>
      <c r="K126" s="138"/>
      <c r="L126" s="138"/>
      <c r="M126" s="138"/>
    </row>
    <row r="127" spans="1:13" s="70" customFormat="1" x14ac:dyDescent="0.2">
      <c r="A127" s="51"/>
      <c r="B127" s="51"/>
      <c r="C127" s="52"/>
      <c r="D127" s="51"/>
      <c r="E127" s="62">
        <v>32344</v>
      </c>
      <c r="F127" s="40" t="s">
        <v>118</v>
      </c>
      <c r="G127" s="138"/>
      <c r="H127" s="138"/>
      <c r="I127" s="138"/>
      <c r="J127" s="138"/>
      <c r="K127" s="138"/>
      <c r="L127" s="138"/>
      <c r="M127" s="138"/>
    </row>
    <row r="128" spans="1:13" s="70" customFormat="1" x14ac:dyDescent="0.2">
      <c r="A128" s="51"/>
      <c r="B128" s="51"/>
      <c r="C128" s="52"/>
      <c r="D128" s="51"/>
      <c r="E128" s="62">
        <v>32347</v>
      </c>
      <c r="F128" s="40" t="s">
        <v>119</v>
      </c>
      <c r="G128" s="138"/>
      <c r="H128" s="138"/>
      <c r="I128" s="138"/>
      <c r="J128" s="138"/>
      <c r="K128" s="138"/>
      <c r="L128" s="138"/>
      <c r="M128" s="138"/>
    </row>
    <row r="129" spans="1:13" s="70" customFormat="1" x14ac:dyDescent="0.2">
      <c r="A129" s="51"/>
      <c r="B129" s="51"/>
      <c r="C129" s="52"/>
      <c r="D129" s="51"/>
      <c r="E129" s="62">
        <v>32349</v>
      </c>
      <c r="F129" s="40" t="s">
        <v>120</v>
      </c>
      <c r="G129" s="138"/>
      <c r="H129" s="138"/>
      <c r="I129" s="138">
        <v>100</v>
      </c>
      <c r="J129" s="138"/>
      <c r="K129" s="138"/>
      <c r="L129" s="138"/>
      <c r="M129" s="138"/>
    </row>
    <row r="130" spans="1:13" s="70" customFormat="1" x14ac:dyDescent="0.2">
      <c r="A130" s="63"/>
      <c r="B130" s="63"/>
      <c r="C130" s="20"/>
      <c r="D130" s="63">
        <v>3235</v>
      </c>
      <c r="E130" s="72"/>
      <c r="F130" s="65" t="s">
        <v>121</v>
      </c>
      <c r="G130" s="67">
        <f t="shared" ref="G130:M130" si="36">SUM(G131:G135)</f>
        <v>13700</v>
      </c>
      <c r="H130" s="67">
        <f t="shared" si="36"/>
        <v>0</v>
      </c>
      <c r="I130" s="67">
        <f t="shared" si="36"/>
        <v>0</v>
      </c>
      <c r="J130" s="67">
        <f t="shared" si="36"/>
        <v>0</v>
      </c>
      <c r="K130" s="67">
        <f t="shared" si="36"/>
        <v>0</v>
      </c>
      <c r="L130" s="67">
        <f t="shared" si="36"/>
        <v>0</v>
      </c>
      <c r="M130" s="67">
        <f t="shared" si="36"/>
        <v>0</v>
      </c>
    </row>
    <row r="131" spans="1:13" s="70" customFormat="1" x14ac:dyDescent="0.2">
      <c r="A131" s="51"/>
      <c r="B131" s="51"/>
      <c r="C131" s="52"/>
      <c r="D131" s="51"/>
      <c r="E131" s="62">
        <v>32351</v>
      </c>
      <c r="F131" s="40" t="s">
        <v>122</v>
      </c>
      <c r="G131" s="138"/>
      <c r="H131" s="138"/>
      <c r="I131" s="138"/>
      <c r="J131" s="138"/>
      <c r="K131" s="138"/>
      <c r="L131" s="138"/>
      <c r="M131" s="138"/>
    </row>
    <row r="132" spans="1:13" s="70" customFormat="1" x14ac:dyDescent="0.2">
      <c r="A132" s="51"/>
      <c r="B132" s="51"/>
      <c r="C132" s="52"/>
      <c r="D132" s="51"/>
      <c r="E132" s="62">
        <v>32352</v>
      </c>
      <c r="F132" s="40" t="s">
        <v>123</v>
      </c>
      <c r="G132" s="138"/>
      <c r="H132" s="138"/>
      <c r="I132" s="138"/>
      <c r="J132" s="138"/>
      <c r="K132" s="138"/>
      <c r="L132" s="138"/>
      <c r="M132" s="138"/>
    </row>
    <row r="133" spans="1:13" s="70" customFormat="1" x14ac:dyDescent="0.2">
      <c r="A133" s="51"/>
      <c r="B133" s="51"/>
      <c r="C133" s="52"/>
      <c r="D133" s="51"/>
      <c r="E133" s="62">
        <v>32353</v>
      </c>
      <c r="F133" s="40" t="s">
        <v>124</v>
      </c>
      <c r="G133" s="138">
        <v>13700</v>
      </c>
      <c r="H133" s="138"/>
      <c r="I133" s="138"/>
      <c r="J133" s="138"/>
      <c r="K133" s="138"/>
      <c r="L133" s="138"/>
      <c r="M133" s="138"/>
    </row>
    <row r="134" spans="1:13" s="70" customFormat="1" x14ac:dyDescent="0.2">
      <c r="A134" s="51"/>
      <c r="B134" s="51"/>
      <c r="C134" s="52"/>
      <c r="D134" s="51"/>
      <c r="E134" s="62">
        <v>32354</v>
      </c>
      <c r="F134" s="40" t="s">
        <v>125</v>
      </c>
      <c r="G134" s="138"/>
      <c r="H134" s="138"/>
      <c r="I134" s="138"/>
      <c r="J134" s="138"/>
      <c r="K134" s="138"/>
      <c r="L134" s="138"/>
      <c r="M134" s="138"/>
    </row>
    <row r="135" spans="1:13" s="70" customFormat="1" x14ac:dyDescent="0.2">
      <c r="A135" s="51"/>
      <c r="B135" s="51"/>
      <c r="C135" s="52"/>
      <c r="D135" s="51"/>
      <c r="E135" s="62">
        <v>32359</v>
      </c>
      <c r="F135" s="40" t="s">
        <v>126</v>
      </c>
      <c r="G135" s="138"/>
      <c r="H135" s="138"/>
      <c r="I135" s="138"/>
      <c r="J135" s="138"/>
      <c r="K135" s="138"/>
      <c r="L135" s="138"/>
      <c r="M135" s="138"/>
    </row>
    <row r="136" spans="1:13" s="70" customFormat="1" x14ac:dyDescent="0.2">
      <c r="A136" s="63"/>
      <c r="B136" s="63"/>
      <c r="C136" s="20"/>
      <c r="D136" s="63">
        <v>3236</v>
      </c>
      <c r="E136" s="72"/>
      <c r="F136" s="65" t="s">
        <v>127</v>
      </c>
      <c r="G136" s="67">
        <f t="shared" ref="G136:M136" si="37">SUM(G137:G140)</f>
        <v>6200</v>
      </c>
      <c r="H136" s="67">
        <f t="shared" si="37"/>
        <v>0</v>
      </c>
      <c r="I136" s="67">
        <f t="shared" si="37"/>
        <v>0</v>
      </c>
      <c r="J136" s="67">
        <f t="shared" si="37"/>
        <v>0</v>
      </c>
      <c r="K136" s="67">
        <f t="shared" si="37"/>
        <v>0</v>
      </c>
      <c r="L136" s="67">
        <f t="shared" si="37"/>
        <v>0</v>
      </c>
      <c r="M136" s="67">
        <f t="shared" si="37"/>
        <v>0</v>
      </c>
    </row>
    <row r="137" spans="1:13" s="70" customFormat="1" x14ac:dyDescent="0.2">
      <c r="A137" s="51"/>
      <c r="B137" s="51"/>
      <c r="C137" s="52"/>
      <c r="D137" s="51"/>
      <c r="E137" s="62">
        <v>32361</v>
      </c>
      <c r="F137" s="40" t="s">
        <v>128</v>
      </c>
      <c r="G137" s="138">
        <v>6200</v>
      </c>
      <c r="H137" s="138"/>
      <c r="I137" s="138"/>
      <c r="J137" s="138"/>
      <c r="K137" s="138"/>
      <c r="L137" s="138"/>
      <c r="M137" s="138"/>
    </row>
    <row r="138" spans="1:13" s="70" customFormat="1" x14ac:dyDescent="0.2">
      <c r="A138" s="51"/>
      <c r="B138" s="51"/>
      <c r="C138" s="52"/>
      <c r="D138" s="51"/>
      <c r="E138" s="62">
        <v>32362</v>
      </c>
      <c r="F138" s="40" t="s">
        <v>129</v>
      </c>
      <c r="G138" s="138"/>
      <c r="H138" s="138"/>
      <c r="I138" s="138"/>
      <c r="J138" s="138"/>
      <c r="K138" s="138"/>
      <c r="L138" s="138"/>
      <c r="M138" s="138"/>
    </row>
    <row r="139" spans="1:13" s="55" customFormat="1" x14ac:dyDescent="0.2">
      <c r="A139" s="51"/>
      <c r="B139" s="51"/>
      <c r="C139" s="52"/>
      <c r="D139" s="51"/>
      <c r="E139" s="62">
        <v>32363</v>
      </c>
      <c r="F139" s="40" t="s">
        <v>130</v>
      </c>
      <c r="G139" s="138"/>
      <c r="H139" s="138"/>
      <c r="I139" s="138"/>
      <c r="J139" s="138"/>
      <c r="K139" s="138"/>
      <c r="L139" s="138"/>
      <c r="M139" s="138"/>
    </row>
    <row r="140" spans="1:13" x14ac:dyDescent="0.2">
      <c r="A140" s="51"/>
      <c r="B140" s="51"/>
      <c r="C140" s="52"/>
      <c r="D140" s="51"/>
      <c r="E140" s="62">
        <v>32369</v>
      </c>
      <c r="F140" s="40" t="s">
        <v>131</v>
      </c>
      <c r="G140" s="138"/>
      <c r="H140" s="138"/>
      <c r="I140" s="138"/>
      <c r="J140" s="138"/>
      <c r="K140" s="138"/>
      <c r="L140" s="138"/>
      <c r="M140" s="138"/>
    </row>
    <row r="141" spans="1:13" x14ac:dyDescent="0.2">
      <c r="A141" s="19"/>
      <c r="B141" s="19"/>
      <c r="C141" s="20"/>
      <c r="D141" s="19">
        <v>3237</v>
      </c>
      <c r="E141" s="62"/>
      <c r="F141" s="22" t="s">
        <v>132</v>
      </c>
      <c r="G141" s="58">
        <f t="shared" ref="G141:M141" si="38">SUM(G142:G151)</f>
        <v>1750</v>
      </c>
      <c r="H141" s="58">
        <f t="shared" si="38"/>
        <v>0</v>
      </c>
      <c r="I141" s="58">
        <f t="shared" si="38"/>
        <v>52555</v>
      </c>
      <c r="J141" s="58">
        <f t="shared" si="38"/>
        <v>0</v>
      </c>
      <c r="K141" s="58">
        <f t="shared" si="38"/>
        <v>0</v>
      </c>
      <c r="L141" s="58">
        <f t="shared" si="38"/>
        <v>0</v>
      </c>
      <c r="M141" s="58">
        <f t="shared" si="38"/>
        <v>0</v>
      </c>
    </row>
    <row r="142" spans="1:13" x14ac:dyDescent="0.2">
      <c r="A142" s="51"/>
      <c r="B142" s="51"/>
      <c r="C142" s="52"/>
      <c r="D142" s="51"/>
      <c r="E142" s="62">
        <v>32371</v>
      </c>
      <c r="F142" s="40" t="s">
        <v>133</v>
      </c>
      <c r="G142" s="137">
        <v>300</v>
      </c>
      <c r="H142" s="137"/>
      <c r="I142" s="137"/>
      <c r="J142" s="137"/>
      <c r="K142" s="137"/>
      <c r="L142" s="137"/>
      <c r="M142" s="137"/>
    </row>
    <row r="143" spans="1:13" x14ac:dyDescent="0.2">
      <c r="A143" s="51"/>
      <c r="B143" s="51"/>
      <c r="C143" s="52"/>
      <c r="D143" s="51"/>
      <c r="E143" s="62">
        <v>32372</v>
      </c>
      <c r="F143" s="40" t="s">
        <v>251</v>
      </c>
      <c r="G143" s="137"/>
      <c r="H143" s="137"/>
      <c r="I143" s="137">
        <v>2555</v>
      </c>
      <c r="J143" s="137"/>
      <c r="K143" s="137"/>
      <c r="L143" s="137"/>
      <c r="M143" s="137"/>
    </row>
    <row r="144" spans="1:13" x14ac:dyDescent="0.2">
      <c r="A144" s="51"/>
      <c r="B144" s="51"/>
      <c r="C144" s="52"/>
      <c r="D144" s="51"/>
      <c r="E144" s="62">
        <v>32372</v>
      </c>
      <c r="F144" s="40" t="s">
        <v>252</v>
      </c>
      <c r="G144" s="137"/>
      <c r="H144" s="137"/>
      <c r="I144" s="137">
        <v>50000</v>
      </c>
      <c r="J144" s="137"/>
      <c r="K144" s="137"/>
      <c r="L144" s="137"/>
      <c r="M144" s="137"/>
    </row>
    <row r="145" spans="1:13" x14ac:dyDescent="0.2">
      <c r="A145" s="51"/>
      <c r="B145" s="51"/>
      <c r="C145" s="52"/>
      <c r="D145" s="51"/>
      <c r="E145" s="62">
        <v>32373</v>
      </c>
      <c r="F145" s="40" t="s">
        <v>134</v>
      </c>
      <c r="G145" s="137">
        <v>1450</v>
      </c>
      <c r="H145" s="137"/>
      <c r="I145" s="137"/>
      <c r="J145" s="137"/>
      <c r="K145" s="137"/>
      <c r="L145" s="137"/>
      <c r="M145" s="137"/>
    </row>
    <row r="146" spans="1:13" x14ac:dyDescent="0.2">
      <c r="A146" s="51"/>
      <c r="B146" s="51"/>
      <c r="C146" s="52"/>
      <c r="D146" s="51"/>
      <c r="E146" s="62">
        <v>32374</v>
      </c>
      <c r="F146" s="40" t="s">
        <v>135</v>
      </c>
      <c r="G146" s="137"/>
      <c r="H146" s="137"/>
      <c r="I146" s="137"/>
      <c r="J146" s="137"/>
      <c r="K146" s="137"/>
      <c r="L146" s="137"/>
      <c r="M146" s="137"/>
    </row>
    <row r="147" spans="1:13" ht="16.5" customHeight="1" x14ac:dyDescent="0.2">
      <c r="A147" s="51"/>
      <c r="B147" s="51"/>
      <c r="C147" s="52"/>
      <c r="D147" s="51"/>
      <c r="E147" s="62">
        <v>32375</v>
      </c>
      <c r="F147" s="40" t="s">
        <v>136</v>
      </c>
      <c r="G147" s="137"/>
      <c r="H147" s="137"/>
      <c r="I147" s="137"/>
      <c r="J147" s="137"/>
      <c r="K147" s="137"/>
      <c r="L147" s="137"/>
      <c r="M147" s="137"/>
    </row>
    <row r="148" spans="1:13" x14ac:dyDescent="0.2">
      <c r="A148" s="51"/>
      <c r="B148" s="51"/>
      <c r="C148" s="52"/>
      <c r="D148" s="51"/>
      <c r="E148" s="62">
        <v>32376</v>
      </c>
      <c r="F148" s="40" t="s">
        <v>137</v>
      </c>
      <c r="G148" s="137"/>
      <c r="H148" s="137"/>
      <c r="I148" s="137"/>
      <c r="J148" s="137"/>
      <c r="K148" s="137"/>
      <c r="L148" s="137"/>
      <c r="M148" s="137"/>
    </row>
    <row r="149" spans="1:13" ht="24" x14ac:dyDescent="0.2">
      <c r="A149" s="51"/>
      <c r="B149" s="51"/>
      <c r="C149" s="52"/>
      <c r="D149" s="51"/>
      <c r="E149" s="62">
        <v>32377</v>
      </c>
      <c r="F149" s="40" t="s">
        <v>138</v>
      </c>
      <c r="G149" s="137"/>
      <c r="H149" s="137"/>
      <c r="I149" s="137"/>
      <c r="J149" s="137"/>
      <c r="K149" s="137"/>
      <c r="L149" s="137"/>
      <c r="M149" s="137"/>
    </row>
    <row r="150" spans="1:13" s="55" customFormat="1" x14ac:dyDescent="0.2">
      <c r="A150" s="51"/>
      <c r="B150" s="51"/>
      <c r="C150" s="52"/>
      <c r="D150" s="51"/>
      <c r="E150" s="62">
        <v>32378</v>
      </c>
      <c r="F150" s="40" t="s">
        <v>139</v>
      </c>
      <c r="G150" s="137"/>
      <c r="H150" s="137"/>
      <c r="I150" s="137"/>
      <c r="J150" s="137"/>
      <c r="K150" s="137"/>
      <c r="L150" s="137"/>
      <c r="M150" s="137"/>
    </row>
    <row r="151" spans="1:13" x14ac:dyDescent="0.2">
      <c r="A151" s="51"/>
      <c r="B151" s="51"/>
      <c r="C151" s="52"/>
      <c r="D151" s="51"/>
      <c r="E151" s="62">
        <v>32379</v>
      </c>
      <c r="F151" s="40" t="s">
        <v>140</v>
      </c>
      <c r="G151" s="137"/>
      <c r="H151" s="137"/>
      <c r="I151" s="137"/>
      <c r="J151" s="137"/>
      <c r="K151" s="137"/>
      <c r="L151" s="137"/>
      <c r="M151" s="137"/>
    </row>
    <row r="152" spans="1:13" x14ac:dyDescent="0.2">
      <c r="A152" s="19"/>
      <c r="B152" s="19"/>
      <c r="C152" s="20"/>
      <c r="D152" s="19">
        <v>3238</v>
      </c>
      <c r="E152" s="62"/>
      <c r="F152" s="22" t="s">
        <v>141</v>
      </c>
      <c r="G152" s="58">
        <f t="shared" ref="G152:M152" si="39">SUM(G153:G155)</f>
        <v>17000</v>
      </c>
      <c r="H152" s="58">
        <f t="shared" si="39"/>
        <v>0</v>
      </c>
      <c r="I152" s="58">
        <f t="shared" si="39"/>
        <v>0</v>
      </c>
      <c r="J152" s="58">
        <f t="shared" si="39"/>
        <v>0</v>
      </c>
      <c r="K152" s="58">
        <f t="shared" si="39"/>
        <v>0</v>
      </c>
      <c r="L152" s="58">
        <f t="shared" si="39"/>
        <v>0</v>
      </c>
      <c r="M152" s="58">
        <f t="shared" si="39"/>
        <v>0</v>
      </c>
    </row>
    <row r="153" spans="1:13" x14ac:dyDescent="0.2">
      <c r="A153" s="51"/>
      <c r="B153" s="51"/>
      <c r="C153" s="52"/>
      <c r="D153" s="51"/>
      <c r="E153" s="62">
        <v>32381</v>
      </c>
      <c r="F153" s="40" t="s">
        <v>142</v>
      </c>
      <c r="G153" s="137">
        <v>6000</v>
      </c>
      <c r="H153" s="137"/>
      <c r="I153" s="137"/>
      <c r="J153" s="137"/>
      <c r="K153" s="137"/>
      <c r="L153" s="137"/>
      <c r="M153" s="137"/>
    </row>
    <row r="154" spans="1:13" x14ac:dyDescent="0.2">
      <c r="A154" s="51"/>
      <c r="B154" s="51"/>
      <c r="C154" s="52"/>
      <c r="D154" s="51"/>
      <c r="E154" s="62">
        <v>32382</v>
      </c>
      <c r="F154" s="40" t="s">
        <v>143</v>
      </c>
      <c r="G154" s="137">
        <v>3000</v>
      </c>
      <c r="H154" s="137"/>
      <c r="I154" s="137"/>
      <c r="J154" s="137"/>
      <c r="K154" s="137"/>
      <c r="L154" s="137"/>
      <c r="M154" s="137"/>
    </row>
    <row r="155" spans="1:13" x14ac:dyDescent="0.2">
      <c r="A155" s="51"/>
      <c r="B155" s="51"/>
      <c r="C155" s="52"/>
      <c r="D155" s="51"/>
      <c r="E155" s="62">
        <v>32389</v>
      </c>
      <c r="F155" s="40" t="s">
        <v>144</v>
      </c>
      <c r="G155" s="137">
        <v>8000</v>
      </c>
      <c r="H155" s="137"/>
      <c r="I155" s="137"/>
      <c r="J155" s="137"/>
      <c r="K155" s="137"/>
      <c r="L155" s="137"/>
      <c r="M155" s="137"/>
    </row>
    <row r="156" spans="1:13" x14ac:dyDescent="0.2">
      <c r="A156" s="63"/>
      <c r="B156" s="63"/>
      <c r="C156" s="20"/>
      <c r="D156" s="63">
        <v>3239</v>
      </c>
      <c r="E156" s="72"/>
      <c r="F156" s="65" t="s">
        <v>145</v>
      </c>
      <c r="G156" s="67">
        <f t="shared" ref="G156:M156" si="40">SUM(G157:G163)</f>
        <v>30500</v>
      </c>
      <c r="H156" s="67">
        <f t="shared" si="40"/>
        <v>0</v>
      </c>
      <c r="I156" s="67">
        <f t="shared" si="40"/>
        <v>0</v>
      </c>
      <c r="J156" s="67">
        <f t="shared" si="40"/>
        <v>0</v>
      </c>
      <c r="K156" s="67">
        <f t="shared" si="40"/>
        <v>0</v>
      </c>
      <c r="L156" s="67">
        <f t="shared" si="40"/>
        <v>0</v>
      </c>
      <c r="M156" s="67">
        <f t="shared" si="40"/>
        <v>0</v>
      </c>
    </row>
    <row r="157" spans="1:13" ht="24" x14ac:dyDescent="0.2">
      <c r="A157" s="51"/>
      <c r="B157" s="51"/>
      <c r="C157" s="52"/>
      <c r="D157" s="51"/>
      <c r="E157" s="62">
        <v>32391</v>
      </c>
      <c r="F157" s="40" t="s">
        <v>146</v>
      </c>
      <c r="G157" s="137">
        <v>20000</v>
      </c>
      <c r="H157" s="137"/>
      <c r="I157" s="137"/>
      <c r="J157" s="137"/>
      <c r="K157" s="137"/>
      <c r="L157" s="137"/>
      <c r="M157" s="137"/>
    </row>
    <row r="158" spans="1:13" x14ac:dyDescent="0.2">
      <c r="A158" s="51"/>
      <c r="B158" s="51"/>
      <c r="C158" s="52"/>
      <c r="D158" s="51"/>
      <c r="E158" s="62">
        <v>32392</v>
      </c>
      <c r="F158" s="40" t="s">
        <v>147</v>
      </c>
      <c r="G158" s="137">
        <v>2000</v>
      </c>
      <c r="H158" s="137"/>
      <c r="I158" s="137"/>
      <c r="J158" s="137"/>
      <c r="K158" s="137"/>
      <c r="L158" s="137"/>
      <c r="M158" s="137"/>
    </row>
    <row r="159" spans="1:13" x14ac:dyDescent="0.2">
      <c r="A159" s="51"/>
      <c r="B159" s="51"/>
      <c r="C159" s="52"/>
      <c r="D159" s="51"/>
      <c r="E159" s="62">
        <v>32393</v>
      </c>
      <c r="F159" s="40" t="s">
        <v>148</v>
      </c>
      <c r="G159" s="137"/>
      <c r="H159" s="137"/>
      <c r="I159" s="137"/>
      <c r="J159" s="137"/>
      <c r="K159" s="137"/>
      <c r="L159" s="137"/>
      <c r="M159" s="137"/>
    </row>
    <row r="160" spans="1:13" s="25" customFormat="1" x14ac:dyDescent="0.2">
      <c r="A160" s="51"/>
      <c r="B160" s="51"/>
      <c r="C160" s="52"/>
      <c r="D160" s="51"/>
      <c r="E160" s="62">
        <v>32394</v>
      </c>
      <c r="F160" s="40" t="s">
        <v>149</v>
      </c>
      <c r="G160" s="137">
        <v>2000</v>
      </c>
      <c r="H160" s="137"/>
      <c r="I160" s="137"/>
      <c r="J160" s="137"/>
      <c r="K160" s="137"/>
      <c r="L160" s="137"/>
      <c r="M160" s="137"/>
    </row>
    <row r="161" spans="1:13" s="25" customFormat="1" x14ac:dyDescent="0.2">
      <c r="A161" s="51"/>
      <c r="B161" s="51"/>
      <c r="C161" s="52"/>
      <c r="D161" s="51"/>
      <c r="E161" s="62">
        <v>32395</v>
      </c>
      <c r="F161" s="40" t="s">
        <v>150</v>
      </c>
      <c r="G161" s="137"/>
      <c r="H161" s="137"/>
      <c r="I161" s="137"/>
      <c r="J161" s="137"/>
      <c r="K161" s="137"/>
      <c r="L161" s="137"/>
      <c r="M161" s="137"/>
    </row>
    <row r="162" spans="1:13" s="25" customFormat="1" x14ac:dyDescent="0.2">
      <c r="A162" s="51"/>
      <c r="B162" s="51"/>
      <c r="C162" s="52"/>
      <c r="D162" s="51"/>
      <c r="E162" s="62">
        <v>32396</v>
      </c>
      <c r="F162" s="40" t="s">
        <v>151</v>
      </c>
      <c r="G162" s="137"/>
      <c r="H162" s="137"/>
      <c r="I162" s="137"/>
      <c r="J162" s="137"/>
      <c r="K162" s="137"/>
      <c r="L162" s="137"/>
      <c r="M162" s="137"/>
    </row>
    <row r="163" spans="1:13" s="73" customFormat="1" x14ac:dyDescent="0.2">
      <c r="A163" s="51"/>
      <c r="B163" s="51"/>
      <c r="C163" s="52"/>
      <c r="D163" s="51"/>
      <c r="E163" s="62">
        <v>32399</v>
      </c>
      <c r="F163" s="40" t="s">
        <v>152</v>
      </c>
      <c r="G163" s="137">
        <v>6500</v>
      </c>
      <c r="H163" s="137"/>
      <c r="I163" s="137"/>
      <c r="J163" s="137"/>
      <c r="K163" s="137"/>
      <c r="L163" s="137"/>
      <c r="M163" s="137"/>
    </row>
    <row r="164" spans="1:13" x14ac:dyDescent="0.2">
      <c r="A164" s="30"/>
      <c r="B164" s="30"/>
      <c r="C164" s="30">
        <v>329</v>
      </c>
      <c r="D164" s="30"/>
      <c r="E164" s="39"/>
      <c r="F164" s="32" t="s">
        <v>153</v>
      </c>
      <c r="G164" s="74">
        <f t="shared" ref="G164:M164" si="41">G165+G169+G173+G175+G183+G178</f>
        <v>50446</v>
      </c>
      <c r="H164" s="74">
        <f t="shared" si="41"/>
        <v>0</v>
      </c>
      <c r="I164" s="74">
        <f t="shared" si="41"/>
        <v>0</v>
      </c>
      <c r="J164" s="74">
        <f t="shared" si="41"/>
        <v>0</v>
      </c>
      <c r="K164" s="74">
        <f t="shared" si="41"/>
        <v>0</v>
      </c>
      <c r="L164" s="74">
        <f t="shared" si="41"/>
        <v>0</v>
      </c>
      <c r="M164" s="74">
        <f t="shared" si="41"/>
        <v>0</v>
      </c>
    </row>
    <row r="165" spans="1:13" s="25" customFormat="1" ht="24" x14ac:dyDescent="0.2">
      <c r="A165" s="20"/>
      <c r="B165" s="20"/>
      <c r="C165" s="20"/>
      <c r="D165" s="20">
        <v>3291</v>
      </c>
      <c r="E165" s="72"/>
      <c r="F165" s="75" t="s">
        <v>154</v>
      </c>
      <c r="G165" s="76">
        <f t="shared" ref="G165" si="42">SUM(G166:G168)</f>
        <v>0</v>
      </c>
      <c r="H165" s="76">
        <f t="shared" ref="H165:M165" si="43">SUM(H166:H168)</f>
        <v>0</v>
      </c>
      <c r="I165" s="76">
        <f t="shared" si="43"/>
        <v>0</v>
      </c>
      <c r="J165" s="76">
        <f t="shared" si="43"/>
        <v>0</v>
      </c>
      <c r="K165" s="76">
        <f t="shared" si="43"/>
        <v>0</v>
      </c>
      <c r="L165" s="76">
        <f t="shared" si="43"/>
        <v>0</v>
      </c>
      <c r="M165" s="76">
        <f t="shared" si="43"/>
        <v>0</v>
      </c>
    </row>
    <row r="166" spans="1:13" s="25" customFormat="1" x14ac:dyDescent="0.2">
      <c r="A166" s="78"/>
      <c r="B166" s="78"/>
      <c r="C166" s="20"/>
      <c r="D166" s="78"/>
      <c r="E166" s="62">
        <v>32911</v>
      </c>
      <c r="F166" s="79" t="s">
        <v>155</v>
      </c>
      <c r="G166" s="139"/>
      <c r="H166" s="139"/>
      <c r="I166" s="139"/>
      <c r="J166" s="139"/>
      <c r="K166" s="139"/>
      <c r="L166" s="139"/>
      <c r="M166" s="139"/>
    </row>
    <row r="167" spans="1:13" s="55" customFormat="1" x14ac:dyDescent="0.2">
      <c r="A167" s="78"/>
      <c r="B167" s="78"/>
      <c r="C167" s="20"/>
      <c r="D167" s="78"/>
      <c r="E167" s="62">
        <v>32912</v>
      </c>
      <c r="F167" s="79" t="s">
        <v>156</v>
      </c>
      <c r="G167" s="139"/>
      <c r="H167" s="139"/>
      <c r="I167" s="139"/>
      <c r="J167" s="139"/>
      <c r="K167" s="139"/>
      <c r="L167" s="139"/>
      <c r="M167" s="139"/>
    </row>
    <row r="168" spans="1:13" x14ac:dyDescent="0.2">
      <c r="A168" s="78"/>
      <c r="B168" s="78"/>
      <c r="C168" s="20"/>
      <c r="D168" s="78"/>
      <c r="E168" s="62">
        <v>32919</v>
      </c>
      <c r="F168" s="79" t="s">
        <v>157</v>
      </c>
      <c r="G168" s="139"/>
      <c r="H168" s="139"/>
      <c r="I168" s="139"/>
      <c r="J168" s="139"/>
      <c r="K168" s="139"/>
      <c r="L168" s="139"/>
      <c r="M168" s="139"/>
    </row>
    <row r="169" spans="1:13" x14ac:dyDescent="0.2">
      <c r="A169" s="19"/>
      <c r="B169" s="19"/>
      <c r="C169" s="20"/>
      <c r="D169" s="19">
        <v>3292</v>
      </c>
      <c r="E169" s="62"/>
      <c r="F169" s="22" t="s">
        <v>158</v>
      </c>
      <c r="G169" s="67">
        <f t="shared" ref="G169:M169" si="44">SUM(G170:G172)</f>
        <v>13600</v>
      </c>
      <c r="H169" s="67">
        <f t="shared" si="44"/>
        <v>0</v>
      </c>
      <c r="I169" s="67">
        <f t="shared" si="44"/>
        <v>0</v>
      </c>
      <c r="J169" s="67">
        <f t="shared" si="44"/>
        <v>0</v>
      </c>
      <c r="K169" s="67">
        <f t="shared" si="44"/>
        <v>0</v>
      </c>
      <c r="L169" s="67">
        <f t="shared" si="44"/>
        <v>0</v>
      </c>
      <c r="M169" s="67">
        <f t="shared" si="44"/>
        <v>0</v>
      </c>
    </row>
    <row r="170" spans="1:13" x14ac:dyDescent="0.2">
      <c r="A170" s="51"/>
      <c r="B170" s="51"/>
      <c r="C170" s="52"/>
      <c r="D170" s="51"/>
      <c r="E170" s="62">
        <v>32921</v>
      </c>
      <c r="F170" s="40" t="s">
        <v>159</v>
      </c>
      <c r="G170" s="137">
        <v>7000</v>
      </c>
      <c r="H170" s="137"/>
      <c r="I170" s="137"/>
      <c r="J170" s="137"/>
      <c r="K170" s="137"/>
      <c r="L170" s="137"/>
      <c r="M170" s="137"/>
    </row>
    <row r="171" spans="1:13" s="55" customFormat="1" x14ac:dyDescent="0.2">
      <c r="A171" s="51"/>
      <c r="B171" s="51"/>
      <c r="C171" s="52"/>
      <c r="D171" s="51"/>
      <c r="E171" s="62">
        <v>32922</v>
      </c>
      <c r="F171" s="40" t="s">
        <v>160</v>
      </c>
      <c r="G171" s="137">
        <v>6600</v>
      </c>
      <c r="H171" s="137"/>
      <c r="I171" s="137"/>
      <c r="J171" s="137"/>
      <c r="K171" s="137"/>
      <c r="L171" s="137"/>
      <c r="M171" s="137"/>
    </row>
    <row r="172" spans="1:13" x14ac:dyDescent="0.2">
      <c r="A172" s="51"/>
      <c r="B172" s="51"/>
      <c r="C172" s="52"/>
      <c r="D172" s="51"/>
      <c r="E172" s="62">
        <v>32923</v>
      </c>
      <c r="F172" s="40" t="s">
        <v>161</v>
      </c>
      <c r="G172" s="137"/>
      <c r="H172" s="137"/>
      <c r="I172" s="137"/>
      <c r="J172" s="137"/>
      <c r="K172" s="137"/>
      <c r="L172" s="137"/>
      <c r="M172" s="137"/>
    </row>
    <row r="173" spans="1:13" x14ac:dyDescent="0.2">
      <c r="A173" s="19"/>
      <c r="B173" s="19"/>
      <c r="C173" s="20"/>
      <c r="D173" s="19">
        <v>3293</v>
      </c>
      <c r="E173" s="62"/>
      <c r="F173" s="22" t="s">
        <v>162</v>
      </c>
      <c r="G173" s="58">
        <f t="shared" ref="G173:M173" si="45">G174</f>
        <v>17109</v>
      </c>
      <c r="H173" s="58">
        <f t="shared" si="45"/>
        <v>0</v>
      </c>
      <c r="I173" s="58">
        <f t="shared" si="45"/>
        <v>0</v>
      </c>
      <c r="J173" s="58">
        <f t="shared" si="45"/>
        <v>0</v>
      </c>
      <c r="K173" s="58">
        <f t="shared" si="45"/>
        <v>0</v>
      </c>
      <c r="L173" s="58">
        <f t="shared" si="45"/>
        <v>0</v>
      </c>
      <c r="M173" s="58">
        <f t="shared" si="45"/>
        <v>0</v>
      </c>
    </row>
    <row r="174" spans="1:13" x14ac:dyDescent="0.2">
      <c r="A174" s="19"/>
      <c r="B174" s="19"/>
      <c r="C174" s="20"/>
      <c r="D174" s="19"/>
      <c r="E174" s="62">
        <v>32931</v>
      </c>
      <c r="F174" s="40" t="s">
        <v>162</v>
      </c>
      <c r="G174" s="137">
        <v>17109</v>
      </c>
      <c r="H174" s="137"/>
      <c r="I174" s="137"/>
      <c r="J174" s="137"/>
      <c r="K174" s="137"/>
      <c r="L174" s="137"/>
      <c r="M174" s="137"/>
    </row>
    <row r="175" spans="1:13" s="55" customFormat="1" x14ac:dyDescent="0.2">
      <c r="A175" s="19"/>
      <c r="B175" s="19"/>
      <c r="C175" s="20"/>
      <c r="D175" s="19">
        <v>3294</v>
      </c>
      <c r="E175" s="62"/>
      <c r="F175" s="22" t="s">
        <v>163</v>
      </c>
      <c r="G175" s="61">
        <f t="shared" ref="G175:M175" si="46">SUM(G176:G177)</f>
        <v>2000</v>
      </c>
      <c r="H175" s="61">
        <f t="shared" si="46"/>
        <v>0</v>
      </c>
      <c r="I175" s="61">
        <f t="shared" si="46"/>
        <v>0</v>
      </c>
      <c r="J175" s="61">
        <f t="shared" si="46"/>
        <v>0</v>
      </c>
      <c r="K175" s="61">
        <f t="shared" si="46"/>
        <v>0</v>
      </c>
      <c r="L175" s="61">
        <f t="shared" si="46"/>
        <v>0</v>
      </c>
      <c r="M175" s="61">
        <f t="shared" si="46"/>
        <v>0</v>
      </c>
    </row>
    <row r="176" spans="1:13" s="70" customFormat="1" x14ac:dyDescent="0.2">
      <c r="A176" s="19"/>
      <c r="B176" s="19"/>
      <c r="C176" s="20"/>
      <c r="D176" s="19"/>
      <c r="E176" s="62">
        <v>32941</v>
      </c>
      <c r="F176" s="40" t="s">
        <v>164</v>
      </c>
      <c r="G176" s="137">
        <v>2000</v>
      </c>
      <c r="H176" s="137"/>
      <c r="I176" s="137"/>
      <c r="J176" s="137"/>
      <c r="K176" s="137"/>
      <c r="L176" s="137"/>
      <c r="M176" s="137"/>
    </row>
    <row r="177" spans="1:13" s="70" customFormat="1" x14ac:dyDescent="0.2">
      <c r="A177" s="19"/>
      <c r="B177" s="19"/>
      <c r="C177" s="20"/>
      <c r="D177" s="19"/>
      <c r="E177" s="62">
        <v>32942</v>
      </c>
      <c r="F177" s="40" t="s">
        <v>165</v>
      </c>
      <c r="G177" s="137"/>
      <c r="H177" s="137"/>
      <c r="I177" s="137"/>
      <c r="J177" s="137"/>
      <c r="K177" s="137"/>
      <c r="L177" s="137"/>
      <c r="M177" s="137"/>
    </row>
    <row r="178" spans="1:13" s="55" customFormat="1" x14ac:dyDescent="0.2">
      <c r="A178" s="19"/>
      <c r="B178" s="19"/>
      <c r="C178" s="20"/>
      <c r="D178" s="19">
        <v>3295</v>
      </c>
      <c r="E178" s="62"/>
      <c r="F178" s="22" t="s">
        <v>166</v>
      </c>
      <c r="G178" s="61">
        <f t="shared" ref="G178:M178" si="47">SUM(G179:G182)</f>
        <v>6300</v>
      </c>
      <c r="H178" s="61">
        <f t="shared" si="47"/>
        <v>0</v>
      </c>
      <c r="I178" s="61">
        <f t="shared" si="47"/>
        <v>0</v>
      </c>
      <c r="J178" s="61">
        <f t="shared" si="47"/>
        <v>0</v>
      </c>
      <c r="K178" s="61">
        <f t="shared" si="47"/>
        <v>0</v>
      </c>
      <c r="L178" s="61">
        <f t="shared" si="47"/>
        <v>0</v>
      </c>
      <c r="M178" s="61">
        <f t="shared" si="47"/>
        <v>0</v>
      </c>
    </row>
    <row r="179" spans="1:13" s="70" customFormat="1" x14ac:dyDescent="0.2">
      <c r="A179" s="19"/>
      <c r="B179" s="19"/>
      <c r="C179" s="20"/>
      <c r="D179" s="19"/>
      <c r="E179" s="62">
        <v>32951</v>
      </c>
      <c r="F179" s="40" t="s">
        <v>167</v>
      </c>
      <c r="G179" s="137"/>
      <c r="H179" s="137"/>
      <c r="I179" s="137"/>
      <c r="J179" s="137"/>
      <c r="K179" s="137"/>
      <c r="L179" s="137"/>
      <c r="M179" s="137"/>
    </row>
    <row r="180" spans="1:13" s="70" customFormat="1" x14ac:dyDescent="0.2">
      <c r="A180" s="19"/>
      <c r="B180" s="19"/>
      <c r="C180" s="20"/>
      <c r="D180" s="19"/>
      <c r="E180" s="62">
        <v>32952</v>
      </c>
      <c r="F180" s="40" t="s">
        <v>168</v>
      </c>
      <c r="G180" s="137">
        <v>6300</v>
      </c>
      <c r="H180" s="137"/>
      <c r="I180" s="137"/>
      <c r="J180" s="137"/>
      <c r="K180" s="137"/>
      <c r="L180" s="137"/>
      <c r="M180" s="137"/>
    </row>
    <row r="181" spans="1:13" s="70" customFormat="1" x14ac:dyDescent="0.2">
      <c r="A181" s="19"/>
      <c r="B181" s="19"/>
      <c r="C181" s="20"/>
      <c r="D181" s="19"/>
      <c r="E181" s="62">
        <v>32953</v>
      </c>
      <c r="F181" s="40" t="s">
        <v>169</v>
      </c>
      <c r="G181" s="137"/>
      <c r="H181" s="137"/>
      <c r="I181" s="137"/>
      <c r="J181" s="137"/>
      <c r="K181" s="137"/>
      <c r="L181" s="137"/>
      <c r="M181" s="137"/>
    </row>
    <row r="182" spans="1:13" s="70" customFormat="1" x14ac:dyDescent="0.2">
      <c r="A182" s="19"/>
      <c r="B182" s="19"/>
      <c r="C182" s="20"/>
      <c r="D182" s="19"/>
      <c r="E182" s="62">
        <v>32954</v>
      </c>
      <c r="F182" s="40" t="s">
        <v>170</v>
      </c>
      <c r="G182" s="137"/>
      <c r="H182" s="137"/>
      <c r="I182" s="137"/>
      <c r="J182" s="137"/>
      <c r="K182" s="137"/>
      <c r="L182" s="137"/>
      <c r="M182" s="137"/>
    </row>
    <row r="183" spans="1:13" s="80" customFormat="1" x14ac:dyDescent="0.2">
      <c r="A183" s="19"/>
      <c r="B183" s="19"/>
      <c r="C183" s="20"/>
      <c r="D183" s="19">
        <v>3299</v>
      </c>
      <c r="E183" s="62"/>
      <c r="F183" s="22" t="s">
        <v>153</v>
      </c>
      <c r="G183" s="58">
        <f t="shared" ref="G183:M183" si="48">SUM(G184:G185)</f>
        <v>11437</v>
      </c>
      <c r="H183" s="58">
        <f t="shared" si="48"/>
        <v>0</v>
      </c>
      <c r="I183" s="58">
        <f t="shared" si="48"/>
        <v>0</v>
      </c>
      <c r="J183" s="58">
        <f t="shared" si="48"/>
        <v>0</v>
      </c>
      <c r="K183" s="58">
        <f t="shared" si="48"/>
        <v>0</v>
      </c>
      <c r="L183" s="58">
        <f t="shared" si="48"/>
        <v>0</v>
      </c>
      <c r="M183" s="58">
        <f t="shared" si="48"/>
        <v>0</v>
      </c>
    </row>
    <row r="184" spans="1:13" s="25" customFormat="1" ht="14.25" customHeight="1" x14ac:dyDescent="0.2">
      <c r="A184" s="51"/>
      <c r="B184" s="51"/>
      <c r="C184" s="52"/>
      <c r="D184" s="51"/>
      <c r="E184" s="62">
        <v>32991</v>
      </c>
      <c r="F184" s="40" t="s">
        <v>171</v>
      </c>
      <c r="G184" s="138"/>
      <c r="H184" s="138"/>
      <c r="I184" s="138"/>
      <c r="J184" s="138"/>
      <c r="K184" s="138"/>
      <c r="L184" s="138"/>
      <c r="M184" s="138"/>
    </row>
    <row r="185" spans="1:13" s="25" customFormat="1" ht="14.25" customHeight="1" x14ac:dyDescent="0.2">
      <c r="A185" s="51"/>
      <c r="B185" s="51"/>
      <c r="C185" s="52"/>
      <c r="D185" s="51"/>
      <c r="E185" s="62">
        <v>32999</v>
      </c>
      <c r="F185" s="40" t="s">
        <v>153</v>
      </c>
      <c r="G185" s="138">
        <v>11437</v>
      </c>
      <c r="H185" s="138"/>
      <c r="I185" s="138"/>
      <c r="J185" s="138"/>
      <c r="K185" s="138"/>
      <c r="L185" s="138"/>
      <c r="M185" s="138"/>
    </row>
    <row r="186" spans="1:13" s="55" customFormat="1" x14ac:dyDescent="0.2">
      <c r="A186" s="81"/>
      <c r="B186" s="81">
        <v>34</v>
      </c>
      <c r="C186" s="20"/>
      <c r="D186" s="81"/>
      <c r="E186" s="62"/>
      <c r="F186" s="28" t="s">
        <v>172</v>
      </c>
      <c r="G186" s="82">
        <f t="shared" ref="G186:M186" si="49">+G187</f>
        <v>16575</v>
      </c>
      <c r="H186" s="82">
        <f t="shared" si="49"/>
        <v>0</v>
      </c>
      <c r="I186" s="82">
        <f t="shared" si="49"/>
        <v>0</v>
      </c>
      <c r="J186" s="82">
        <f t="shared" si="49"/>
        <v>0</v>
      </c>
      <c r="K186" s="82">
        <f t="shared" si="49"/>
        <v>0</v>
      </c>
      <c r="L186" s="82">
        <f t="shared" si="49"/>
        <v>0</v>
      </c>
      <c r="M186" s="82">
        <f t="shared" si="49"/>
        <v>0</v>
      </c>
    </row>
    <row r="187" spans="1:13" x14ac:dyDescent="0.2">
      <c r="A187" s="30"/>
      <c r="B187" s="30"/>
      <c r="C187" s="30">
        <v>343</v>
      </c>
      <c r="D187" s="30"/>
      <c r="E187" s="39"/>
      <c r="F187" s="32" t="s">
        <v>173</v>
      </c>
      <c r="G187" s="74">
        <f t="shared" ref="G187:M187" si="50">G188+G191+G194+G196</f>
        <v>16575</v>
      </c>
      <c r="H187" s="74">
        <f t="shared" si="50"/>
        <v>0</v>
      </c>
      <c r="I187" s="74">
        <f t="shared" si="50"/>
        <v>0</v>
      </c>
      <c r="J187" s="74">
        <f t="shared" si="50"/>
        <v>0</v>
      </c>
      <c r="K187" s="74">
        <f t="shared" si="50"/>
        <v>0</v>
      </c>
      <c r="L187" s="74">
        <f t="shared" si="50"/>
        <v>0</v>
      </c>
      <c r="M187" s="74">
        <f t="shared" si="50"/>
        <v>0</v>
      </c>
    </row>
    <row r="188" spans="1:13" x14ac:dyDescent="0.2">
      <c r="A188" s="19"/>
      <c r="B188" s="19"/>
      <c r="C188" s="20"/>
      <c r="D188" s="19">
        <v>3431</v>
      </c>
      <c r="E188" s="62"/>
      <c r="F188" s="22" t="s">
        <v>174</v>
      </c>
      <c r="G188" s="58">
        <f t="shared" ref="G188" si="51">SUM(G189:G190)</f>
        <v>7300</v>
      </c>
      <c r="H188" s="58">
        <f t="shared" ref="H188:M188" si="52">SUM(H189:H190)</f>
        <v>0</v>
      </c>
      <c r="I188" s="58">
        <f t="shared" si="52"/>
        <v>0</v>
      </c>
      <c r="J188" s="58">
        <f t="shared" si="52"/>
        <v>0</v>
      </c>
      <c r="K188" s="58">
        <f t="shared" si="52"/>
        <v>0</v>
      </c>
      <c r="L188" s="58">
        <f t="shared" si="52"/>
        <v>0</v>
      </c>
      <c r="M188" s="58">
        <f t="shared" si="52"/>
        <v>0</v>
      </c>
    </row>
    <row r="189" spans="1:13" x14ac:dyDescent="0.2">
      <c r="A189" s="51"/>
      <c r="B189" s="51"/>
      <c r="C189" s="52"/>
      <c r="D189" s="51"/>
      <c r="E189" s="62">
        <v>34311</v>
      </c>
      <c r="F189" s="40" t="s">
        <v>175</v>
      </c>
      <c r="G189" s="137">
        <v>7300</v>
      </c>
      <c r="H189" s="137"/>
      <c r="I189" s="137"/>
      <c r="J189" s="137"/>
      <c r="K189" s="137"/>
      <c r="L189" s="137"/>
      <c r="M189" s="137"/>
    </row>
    <row r="190" spans="1:13" x14ac:dyDescent="0.2">
      <c r="A190" s="51"/>
      <c r="B190" s="51"/>
      <c r="C190" s="52"/>
      <c r="D190" s="51"/>
      <c r="E190" s="62">
        <v>34312</v>
      </c>
      <c r="F190" s="40" t="s">
        <v>176</v>
      </c>
      <c r="G190" s="137"/>
      <c r="H190" s="137"/>
      <c r="I190" s="137"/>
      <c r="J190" s="137"/>
      <c r="K190" s="137"/>
      <c r="L190" s="137"/>
      <c r="M190" s="137"/>
    </row>
    <row r="191" spans="1:13" x14ac:dyDescent="0.2">
      <c r="A191" s="19"/>
      <c r="B191" s="19"/>
      <c r="C191" s="20"/>
      <c r="D191" s="19">
        <v>3432</v>
      </c>
      <c r="E191" s="62"/>
      <c r="F191" s="22" t="s">
        <v>177</v>
      </c>
      <c r="G191" s="58">
        <f t="shared" ref="G191:M191" si="53">G192+G193</f>
        <v>0</v>
      </c>
      <c r="H191" s="58">
        <f t="shared" si="53"/>
        <v>0</v>
      </c>
      <c r="I191" s="58">
        <f t="shared" si="53"/>
        <v>0</v>
      </c>
      <c r="J191" s="58">
        <f t="shared" si="53"/>
        <v>0</v>
      </c>
      <c r="K191" s="58">
        <f t="shared" si="53"/>
        <v>0</v>
      </c>
      <c r="L191" s="58">
        <f t="shared" si="53"/>
        <v>0</v>
      </c>
      <c r="M191" s="58">
        <f t="shared" si="53"/>
        <v>0</v>
      </c>
    </row>
    <row r="192" spans="1:13" x14ac:dyDescent="0.2">
      <c r="A192" s="51"/>
      <c r="B192" s="51"/>
      <c r="C192" s="52"/>
      <c r="D192" s="51"/>
      <c r="E192" s="62">
        <v>32321</v>
      </c>
      <c r="F192" s="40" t="s">
        <v>178</v>
      </c>
      <c r="G192" s="137"/>
      <c r="H192" s="137"/>
      <c r="I192" s="137"/>
      <c r="J192" s="137"/>
      <c r="K192" s="137"/>
      <c r="L192" s="137"/>
      <c r="M192" s="137"/>
    </row>
    <row r="193" spans="1:13" x14ac:dyDescent="0.2">
      <c r="A193" s="51"/>
      <c r="B193" s="51"/>
      <c r="C193" s="52"/>
      <c r="D193" s="51"/>
      <c r="E193" s="62">
        <v>34324</v>
      </c>
      <c r="F193" s="40" t="s">
        <v>179</v>
      </c>
      <c r="G193" s="137"/>
      <c r="H193" s="137"/>
      <c r="I193" s="137"/>
      <c r="J193" s="137"/>
      <c r="K193" s="137"/>
      <c r="L193" s="137"/>
      <c r="M193" s="137"/>
    </row>
    <row r="194" spans="1:13" x14ac:dyDescent="0.2">
      <c r="A194" s="19"/>
      <c r="B194" s="19"/>
      <c r="C194" s="20"/>
      <c r="D194" s="19">
        <v>3433</v>
      </c>
      <c r="E194" s="62"/>
      <c r="F194" s="22" t="s">
        <v>180</v>
      </c>
      <c r="G194" s="67">
        <f t="shared" ref="G194:M194" si="54">SUM(G195:G195)</f>
        <v>3750</v>
      </c>
      <c r="H194" s="67">
        <f t="shared" si="54"/>
        <v>0</v>
      </c>
      <c r="I194" s="67">
        <f t="shared" si="54"/>
        <v>0</v>
      </c>
      <c r="J194" s="67">
        <f t="shared" si="54"/>
        <v>0</v>
      </c>
      <c r="K194" s="67">
        <f t="shared" si="54"/>
        <v>0</v>
      </c>
      <c r="L194" s="67">
        <f t="shared" si="54"/>
        <v>0</v>
      </c>
      <c r="M194" s="67">
        <f t="shared" si="54"/>
        <v>0</v>
      </c>
    </row>
    <row r="195" spans="1:13" s="70" customFormat="1" x14ac:dyDescent="0.2">
      <c r="A195" s="51"/>
      <c r="B195" s="51"/>
      <c r="C195" s="52"/>
      <c r="D195" s="51"/>
      <c r="E195" s="62">
        <v>34333</v>
      </c>
      <c r="F195" s="40" t="s">
        <v>181</v>
      </c>
      <c r="G195" s="137">
        <v>3750</v>
      </c>
      <c r="H195" s="137"/>
      <c r="I195" s="137"/>
      <c r="J195" s="137"/>
      <c r="K195" s="137"/>
      <c r="L195" s="137"/>
      <c r="M195" s="137"/>
    </row>
    <row r="196" spans="1:13" s="80" customFormat="1" x14ac:dyDescent="0.2">
      <c r="A196" s="19"/>
      <c r="B196" s="19"/>
      <c r="C196" s="20"/>
      <c r="D196" s="19">
        <v>3434</v>
      </c>
      <c r="E196" s="62"/>
      <c r="F196" s="22" t="s">
        <v>182</v>
      </c>
      <c r="G196" s="58">
        <f t="shared" ref="G196:M196" si="55">G197</f>
        <v>5525</v>
      </c>
      <c r="H196" s="58">
        <f t="shared" si="55"/>
        <v>0</v>
      </c>
      <c r="I196" s="58">
        <f t="shared" si="55"/>
        <v>0</v>
      </c>
      <c r="J196" s="58">
        <f t="shared" si="55"/>
        <v>0</v>
      </c>
      <c r="K196" s="58">
        <f t="shared" si="55"/>
        <v>0</v>
      </c>
      <c r="L196" s="58">
        <f t="shared" si="55"/>
        <v>0</v>
      </c>
      <c r="M196" s="58">
        <f t="shared" si="55"/>
        <v>0</v>
      </c>
    </row>
    <row r="197" spans="1:13" s="25" customFormat="1" x14ac:dyDescent="0.2">
      <c r="A197" s="51"/>
      <c r="B197" s="51"/>
      <c r="C197" s="52"/>
      <c r="D197" s="51"/>
      <c r="E197" s="62">
        <v>34349</v>
      </c>
      <c r="F197" s="40" t="s">
        <v>182</v>
      </c>
      <c r="G197" s="138">
        <v>5525</v>
      </c>
      <c r="H197" s="138"/>
      <c r="I197" s="138"/>
      <c r="J197" s="138"/>
      <c r="K197" s="138"/>
      <c r="L197" s="138"/>
      <c r="M197" s="138"/>
    </row>
    <row r="198" spans="1:13" x14ac:dyDescent="0.2">
      <c r="A198" s="63">
        <v>4</v>
      </c>
      <c r="B198" s="63"/>
      <c r="C198" s="20"/>
      <c r="D198" s="63"/>
      <c r="E198" s="84"/>
      <c r="F198" s="65" t="s">
        <v>183</v>
      </c>
      <c r="G198" s="66"/>
      <c r="H198" s="66"/>
      <c r="I198" s="66"/>
      <c r="J198" s="68">
        <f t="shared" ref="J198" si="56">J199+J251</f>
        <v>0</v>
      </c>
      <c r="K198" s="85"/>
    </row>
    <row r="199" spans="1:13" x14ac:dyDescent="0.2">
      <c r="A199" s="81"/>
      <c r="B199" s="81">
        <v>42</v>
      </c>
      <c r="C199" s="20"/>
      <c r="D199" s="81"/>
      <c r="E199" s="62"/>
      <c r="F199" s="28" t="s">
        <v>184</v>
      </c>
      <c r="G199" s="83">
        <f t="shared" ref="G199:M199" si="57">G200+G206+G237+G241+G244</f>
        <v>24000</v>
      </c>
      <c r="H199" s="83">
        <f t="shared" si="57"/>
        <v>0</v>
      </c>
      <c r="I199" s="83">
        <f t="shared" si="57"/>
        <v>0</v>
      </c>
      <c r="J199" s="83">
        <f t="shared" si="57"/>
        <v>0</v>
      </c>
      <c r="K199" s="83">
        <f t="shared" si="57"/>
        <v>0</v>
      </c>
      <c r="L199" s="83">
        <f t="shared" si="57"/>
        <v>0</v>
      </c>
      <c r="M199" s="83">
        <f t="shared" si="57"/>
        <v>0</v>
      </c>
    </row>
    <row r="200" spans="1:13" x14ac:dyDescent="0.2">
      <c r="A200" s="30"/>
      <c r="B200" s="30"/>
      <c r="C200" s="30">
        <v>421</v>
      </c>
      <c r="D200" s="30"/>
      <c r="E200" s="39"/>
      <c r="F200" s="32" t="s">
        <v>185</v>
      </c>
      <c r="G200" s="44">
        <f t="shared" ref="G200:M200" si="58">G201</f>
        <v>0</v>
      </c>
      <c r="H200" s="44">
        <f t="shared" si="58"/>
        <v>0</v>
      </c>
      <c r="I200" s="44">
        <f t="shared" si="58"/>
        <v>0</v>
      </c>
      <c r="J200" s="44">
        <f t="shared" si="58"/>
        <v>0</v>
      </c>
      <c r="K200" s="44">
        <f t="shared" si="58"/>
        <v>0</v>
      </c>
      <c r="L200" s="44">
        <f t="shared" si="58"/>
        <v>0</v>
      </c>
      <c r="M200" s="44">
        <f t="shared" si="58"/>
        <v>0</v>
      </c>
    </row>
    <row r="201" spans="1:13" x14ac:dyDescent="0.2">
      <c r="A201" s="34"/>
      <c r="B201" s="34"/>
      <c r="C201" s="34"/>
      <c r="D201" s="34">
        <v>4212</v>
      </c>
      <c r="E201" s="39"/>
      <c r="F201" s="65" t="s">
        <v>186</v>
      </c>
      <c r="G201" s="37">
        <f t="shared" ref="G201:M201" si="59">SUM(G202:G205)</f>
        <v>0</v>
      </c>
      <c r="H201" s="37">
        <f t="shared" si="59"/>
        <v>0</v>
      </c>
      <c r="I201" s="37">
        <f t="shared" si="59"/>
        <v>0</v>
      </c>
      <c r="J201" s="37">
        <f t="shared" si="59"/>
        <v>0</v>
      </c>
      <c r="K201" s="37">
        <f t="shared" si="59"/>
        <v>0</v>
      </c>
      <c r="L201" s="37">
        <f t="shared" si="59"/>
        <v>0</v>
      </c>
      <c r="M201" s="37">
        <f t="shared" si="59"/>
        <v>0</v>
      </c>
    </row>
    <row r="202" spans="1:13" x14ac:dyDescent="0.2">
      <c r="A202" s="34"/>
      <c r="B202" s="34"/>
      <c r="C202" s="34"/>
      <c r="D202" s="34"/>
      <c r="E202" s="39">
        <v>42121</v>
      </c>
      <c r="F202" s="40" t="s">
        <v>187</v>
      </c>
      <c r="G202" s="41"/>
      <c r="H202" s="41"/>
      <c r="I202" s="41"/>
      <c r="J202" s="41"/>
      <c r="K202" s="41"/>
      <c r="L202" s="41"/>
      <c r="M202" s="41"/>
    </row>
    <row r="203" spans="1:13" ht="24" x14ac:dyDescent="0.2">
      <c r="A203" s="34"/>
      <c r="B203" s="34"/>
      <c r="C203" s="34"/>
      <c r="D203" s="34"/>
      <c r="E203" s="39">
        <v>42123</v>
      </c>
      <c r="F203" s="40" t="s">
        <v>188</v>
      </c>
      <c r="G203" s="41"/>
      <c r="H203" s="41"/>
      <c r="I203" s="41"/>
      <c r="J203" s="41"/>
      <c r="K203" s="41"/>
      <c r="L203" s="41"/>
      <c r="M203" s="41"/>
    </row>
    <row r="204" spans="1:13" x14ac:dyDescent="0.2">
      <c r="A204" s="34"/>
      <c r="B204" s="34"/>
      <c r="C204" s="34"/>
      <c r="D204" s="34"/>
      <c r="E204" s="39">
        <v>42126</v>
      </c>
      <c r="F204" s="40" t="s">
        <v>189</v>
      </c>
      <c r="G204" s="41"/>
      <c r="H204" s="41"/>
      <c r="I204" s="41"/>
      <c r="J204" s="41"/>
      <c r="K204" s="41"/>
      <c r="L204" s="41"/>
      <c r="M204" s="41"/>
    </row>
    <row r="205" spans="1:13" x14ac:dyDescent="0.2">
      <c r="A205" s="34"/>
      <c r="B205" s="34"/>
      <c r="C205" s="34"/>
      <c r="D205" s="34"/>
      <c r="E205" s="39">
        <v>42129</v>
      </c>
      <c r="F205" s="40" t="s">
        <v>190</v>
      </c>
      <c r="G205" s="41"/>
      <c r="H205" s="41"/>
      <c r="I205" s="41"/>
      <c r="J205" s="41"/>
      <c r="K205" s="41"/>
      <c r="L205" s="41"/>
      <c r="M205" s="41"/>
    </row>
    <row r="206" spans="1:13" x14ac:dyDescent="0.2">
      <c r="A206" s="30"/>
      <c r="B206" s="30"/>
      <c r="C206" s="30">
        <v>422</v>
      </c>
      <c r="D206" s="30"/>
      <c r="E206" s="39"/>
      <c r="F206" s="32" t="s">
        <v>191</v>
      </c>
      <c r="G206" s="44">
        <f t="shared" ref="G206:M206" si="60">G207+G211+G216+G222+G230+G233+G225</f>
        <v>20000</v>
      </c>
      <c r="H206" s="44">
        <f t="shared" si="60"/>
        <v>0</v>
      </c>
      <c r="I206" s="44">
        <f t="shared" si="60"/>
        <v>0</v>
      </c>
      <c r="J206" s="44">
        <f t="shared" si="60"/>
        <v>0</v>
      </c>
      <c r="K206" s="44">
        <f t="shared" si="60"/>
        <v>0</v>
      </c>
      <c r="L206" s="44">
        <f t="shared" si="60"/>
        <v>0</v>
      </c>
      <c r="M206" s="44">
        <f t="shared" si="60"/>
        <v>0</v>
      </c>
    </row>
    <row r="207" spans="1:13" x14ac:dyDescent="0.2">
      <c r="A207" s="19"/>
      <c r="B207" s="19"/>
      <c r="C207" s="20"/>
      <c r="D207" s="19">
        <v>4221</v>
      </c>
      <c r="E207" s="62"/>
      <c r="F207" s="22" t="s">
        <v>192</v>
      </c>
      <c r="G207" s="24">
        <f t="shared" ref="G207:M207" si="61">SUM(G208:G210)</f>
        <v>20000</v>
      </c>
      <c r="H207" s="24">
        <f t="shared" si="61"/>
        <v>0</v>
      </c>
      <c r="I207" s="24">
        <f t="shared" si="61"/>
        <v>0</v>
      </c>
      <c r="J207" s="24">
        <f t="shared" si="61"/>
        <v>0</v>
      </c>
      <c r="K207" s="24">
        <f t="shared" si="61"/>
        <v>0</v>
      </c>
      <c r="L207" s="24">
        <f t="shared" si="61"/>
        <v>0</v>
      </c>
      <c r="M207" s="24">
        <f t="shared" si="61"/>
        <v>0</v>
      </c>
    </row>
    <row r="208" spans="1:13" ht="13.5" customHeight="1" x14ac:dyDescent="0.2">
      <c r="A208" s="51"/>
      <c r="B208" s="51"/>
      <c r="C208" s="52"/>
      <c r="D208" s="51"/>
      <c r="E208" s="62">
        <v>42211</v>
      </c>
      <c r="F208" s="40" t="s">
        <v>193</v>
      </c>
      <c r="G208" s="71">
        <v>20000</v>
      </c>
      <c r="H208" s="71"/>
      <c r="I208" s="71"/>
      <c r="J208" s="71"/>
      <c r="K208" s="71"/>
      <c r="L208" s="71"/>
      <c r="M208" s="71"/>
    </row>
    <row r="209" spans="1:13" s="86" customFormat="1" x14ac:dyDescent="0.2">
      <c r="A209" s="51"/>
      <c r="B209" s="51"/>
      <c r="C209" s="52"/>
      <c r="D209" s="51"/>
      <c r="E209" s="62">
        <v>42212</v>
      </c>
      <c r="F209" s="40" t="s">
        <v>194</v>
      </c>
      <c r="G209" s="71"/>
      <c r="H209" s="71"/>
      <c r="I209" s="71"/>
      <c r="J209" s="71"/>
      <c r="K209" s="71"/>
      <c r="L209" s="71"/>
      <c r="M209" s="71"/>
    </row>
    <row r="210" spans="1:13" s="86" customFormat="1" x14ac:dyDescent="0.2">
      <c r="A210" s="51"/>
      <c r="B210" s="51"/>
      <c r="C210" s="52"/>
      <c r="D210" s="51"/>
      <c r="E210" s="62">
        <v>42219</v>
      </c>
      <c r="F210" s="40" t="s">
        <v>195</v>
      </c>
      <c r="G210" s="71"/>
      <c r="H210" s="71"/>
      <c r="I210" s="71"/>
      <c r="J210" s="71"/>
      <c r="K210" s="71"/>
      <c r="L210" s="71"/>
      <c r="M210" s="71"/>
    </row>
    <row r="211" spans="1:13" s="86" customFormat="1" x14ac:dyDescent="0.2">
      <c r="A211" s="87"/>
      <c r="B211" s="87"/>
      <c r="C211" s="88"/>
      <c r="D211" s="89">
        <v>4222</v>
      </c>
      <c r="E211" s="62"/>
      <c r="F211" s="90" t="s">
        <v>196</v>
      </c>
      <c r="G211" s="24">
        <f t="shared" ref="G211:M211" si="62">SUM(G212:G215)</f>
        <v>0</v>
      </c>
      <c r="H211" s="24">
        <f t="shared" si="62"/>
        <v>0</v>
      </c>
      <c r="I211" s="24">
        <f t="shared" si="62"/>
        <v>0</v>
      </c>
      <c r="J211" s="24">
        <f t="shared" si="62"/>
        <v>0</v>
      </c>
      <c r="K211" s="24">
        <f t="shared" si="62"/>
        <v>0</v>
      </c>
      <c r="L211" s="24">
        <f t="shared" si="62"/>
        <v>0</v>
      </c>
      <c r="M211" s="24">
        <f t="shared" si="62"/>
        <v>0</v>
      </c>
    </row>
    <row r="212" spans="1:13" s="86" customFormat="1" x14ac:dyDescent="0.2">
      <c r="A212" s="91"/>
      <c r="B212" s="91"/>
      <c r="C212" s="92"/>
      <c r="D212" s="93"/>
      <c r="E212" s="62">
        <v>42221</v>
      </c>
      <c r="F212" s="69" t="s">
        <v>197</v>
      </c>
      <c r="G212" s="54"/>
      <c r="H212" s="54"/>
      <c r="I212" s="54"/>
      <c r="J212" s="54"/>
      <c r="K212" s="54"/>
      <c r="L212" s="54"/>
      <c r="M212" s="54"/>
    </row>
    <row r="213" spans="1:13" s="80" customFormat="1" x14ac:dyDescent="0.2">
      <c r="A213" s="91"/>
      <c r="B213" s="91"/>
      <c r="C213" s="92"/>
      <c r="D213" s="93"/>
      <c r="E213" s="62">
        <v>42222</v>
      </c>
      <c r="F213" s="69" t="s">
        <v>198</v>
      </c>
      <c r="G213" s="54"/>
      <c r="H213" s="54"/>
      <c r="I213" s="54"/>
      <c r="J213" s="54"/>
      <c r="K213" s="54"/>
      <c r="L213" s="54"/>
      <c r="M213" s="54"/>
    </row>
    <row r="214" spans="1:13" s="94" customFormat="1" ht="24" x14ac:dyDescent="0.2">
      <c r="A214" s="91"/>
      <c r="B214" s="91"/>
      <c r="C214" s="92"/>
      <c r="D214" s="93"/>
      <c r="E214" s="62">
        <v>42223</v>
      </c>
      <c r="F214" s="69" t="s">
        <v>199</v>
      </c>
      <c r="G214" s="54"/>
      <c r="H214" s="54"/>
      <c r="I214" s="54"/>
      <c r="J214" s="54"/>
      <c r="K214" s="54"/>
      <c r="L214" s="54"/>
      <c r="M214" s="54"/>
    </row>
    <row r="215" spans="1:13" s="96" customFormat="1" ht="23.25" customHeight="1" x14ac:dyDescent="0.2">
      <c r="A215" s="91"/>
      <c r="B215" s="91"/>
      <c r="C215" s="92"/>
      <c r="D215" s="93"/>
      <c r="E215" s="62">
        <v>42229</v>
      </c>
      <c r="F215" s="69" t="s">
        <v>200</v>
      </c>
      <c r="G215" s="95"/>
      <c r="H215" s="95"/>
      <c r="I215" s="95"/>
      <c r="J215" s="95"/>
      <c r="K215" s="95"/>
      <c r="L215" s="95"/>
      <c r="M215" s="95"/>
    </row>
    <row r="216" spans="1:13" x14ac:dyDescent="0.2">
      <c r="A216" s="87"/>
      <c r="B216" s="87"/>
      <c r="C216" s="88"/>
      <c r="D216" s="89">
        <v>4223</v>
      </c>
      <c r="E216" s="62"/>
      <c r="F216" s="90" t="s">
        <v>201</v>
      </c>
      <c r="G216" s="24">
        <f t="shared" ref="G216:M216" si="63">SUM(G217:G221)</f>
        <v>0</v>
      </c>
      <c r="H216" s="24">
        <f t="shared" si="63"/>
        <v>0</v>
      </c>
      <c r="I216" s="24">
        <f t="shared" si="63"/>
        <v>0</v>
      </c>
      <c r="J216" s="24">
        <f t="shared" si="63"/>
        <v>0</v>
      </c>
      <c r="K216" s="24">
        <f t="shared" si="63"/>
        <v>0</v>
      </c>
      <c r="L216" s="24">
        <f t="shared" si="63"/>
        <v>0</v>
      </c>
      <c r="M216" s="24">
        <f t="shared" si="63"/>
        <v>0</v>
      </c>
    </row>
    <row r="217" spans="1:13" x14ac:dyDescent="0.2">
      <c r="A217" s="91"/>
      <c r="B217" s="91"/>
      <c r="C217" s="92"/>
      <c r="D217" s="93"/>
      <c r="E217" s="62">
        <v>42231</v>
      </c>
      <c r="F217" s="69" t="s">
        <v>202</v>
      </c>
      <c r="G217" s="95"/>
      <c r="H217" s="95"/>
      <c r="I217" s="95"/>
      <c r="J217" s="95"/>
      <c r="K217" s="95"/>
      <c r="L217" s="95"/>
      <c r="M217" s="95"/>
    </row>
    <row r="218" spans="1:13" x14ac:dyDescent="0.2">
      <c r="A218" s="91"/>
      <c r="B218" s="91"/>
      <c r="C218" s="92"/>
      <c r="D218" s="93"/>
      <c r="E218" s="62">
        <v>42232</v>
      </c>
      <c r="F218" s="69" t="s">
        <v>203</v>
      </c>
      <c r="G218" s="95"/>
      <c r="H218" s="95"/>
      <c r="I218" s="95"/>
      <c r="J218" s="95"/>
      <c r="K218" s="95"/>
      <c r="L218" s="95"/>
      <c r="M218" s="95"/>
    </row>
    <row r="219" spans="1:13" x14ac:dyDescent="0.2">
      <c r="A219" s="91"/>
      <c r="B219" s="91"/>
      <c r="C219" s="92"/>
      <c r="D219" s="93"/>
      <c r="E219" s="62">
        <v>42233</v>
      </c>
      <c r="F219" s="69" t="s">
        <v>204</v>
      </c>
      <c r="G219" s="95"/>
      <c r="H219" s="95"/>
      <c r="I219" s="95"/>
      <c r="J219" s="95"/>
      <c r="K219" s="95"/>
      <c r="L219" s="95"/>
      <c r="M219" s="95"/>
    </row>
    <row r="220" spans="1:13" x14ac:dyDescent="0.2">
      <c r="A220" s="91"/>
      <c r="B220" s="91"/>
      <c r="C220" s="92"/>
      <c r="D220" s="93"/>
      <c r="E220" s="62">
        <v>42234</v>
      </c>
      <c r="F220" s="69" t="s">
        <v>205</v>
      </c>
      <c r="G220" s="95"/>
      <c r="H220" s="95"/>
      <c r="I220" s="95"/>
      <c r="J220" s="95"/>
      <c r="K220" s="95"/>
      <c r="L220" s="95"/>
      <c r="M220" s="95"/>
    </row>
    <row r="221" spans="1:13" x14ac:dyDescent="0.2">
      <c r="A221" s="91"/>
      <c r="B221" s="91"/>
      <c r="C221" s="92"/>
      <c r="D221" s="93"/>
      <c r="E221" s="62">
        <v>42239</v>
      </c>
      <c r="F221" s="69" t="s">
        <v>206</v>
      </c>
      <c r="G221" s="95"/>
      <c r="H221" s="95"/>
      <c r="I221" s="95"/>
      <c r="J221" s="95"/>
      <c r="K221" s="95"/>
      <c r="L221" s="95"/>
      <c r="M221" s="95"/>
    </row>
    <row r="222" spans="1:13" x14ac:dyDescent="0.2">
      <c r="A222" s="87"/>
      <c r="B222" s="87"/>
      <c r="C222" s="88"/>
      <c r="D222" s="89">
        <v>4224</v>
      </c>
      <c r="E222" s="62"/>
      <c r="F222" s="90" t="s">
        <v>207</v>
      </c>
      <c r="G222" s="24">
        <f t="shared" ref="G222:M222" si="64">SUM(G223:G224)</f>
        <v>0</v>
      </c>
      <c r="H222" s="24">
        <f t="shared" si="64"/>
        <v>0</v>
      </c>
      <c r="I222" s="24">
        <f t="shared" si="64"/>
        <v>0</v>
      </c>
      <c r="J222" s="24">
        <f t="shared" si="64"/>
        <v>0</v>
      </c>
      <c r="K222" s="24">
        <f t="shared" si="64"/>
        <v>0</v>
      </c>
      <c r="L222" s="24">
        <f t="shared" si="64"/>
        <v>0</v>
      </c>
      <c r="M222" s="24">
        <f t="shared" si="64"/>
        <v>0</v>
      </c>
    </row>
    <row r="223" spans="1:13" x14ac:dyDescent="0.2">
      <c r="A223" s="91"/>
      <c r="B223" s="91"/>
      <c r="C223" s="92"/>
      <c r="D223" s="93"/>
      <c r="E223" s="62">
        <v>42241</v>
      </c>
      <c r="F223" s="69" t="s">
        <v>208</v>
      </c>
      <c r="G223" s="95"/>
      <c r="H223" s="95"/>
      <c r="I223" s="95"/>
      <c r="J223" s="95"/>
      <c r="K223" s="95"/>
      <c r="L223" s="95"/>
      <c r="M223" s="95"/>
    </row>
    <row r="224" spans="1:13" x14ac:dyDescent="0.2">
      <c r="A224" s="91"/>
      <c r="B224" s="91"/>
      <c r="C224" s="92"/>
      <c r="D224" s="93"/>
      <c r="E224" s="62">
        <v>42242</v>
      </c>
      <c r="F224" s="69" t="s">
        <v>209</v>
      </c>
      <c r="G224" s="95"/>
      <c r="H224" s="95"/>
      <c r="I224" s="95"/>
      <c r="J224" s="95"/>
      <c r="K224" s="95"/>
      <c r="L224" s="95"/>
      <c r="M224" s="95"/>
    </row>
    <row r="225" spans="1:13" x14ac:dyDescent="0.2">
      <c r="A225" s="87"/>
      <c r="B225" s="87"/>
      <c r="C225" s="88"/>
      <c r="D225" s="89">
        <v>4225</v>
      </c>
      <c r="E225" s="62"/>
      <c r="F225" s="90" t="s">
        <v>210</v>
      </c>
      <c r="G225" s="24">
        <f t="shared" ref="G225:M225" si="65">SUM(G226:G229)</f>
        <v>0</v>
      </c>
      <c r="H225" s="24">
        <f t="shared" si="65"/>
        <v>0</v>
      </c>
      <c r="I225" s="24">
        <f t="shared" si="65"/>
        <v>0</v>
      </c>
      <c r="J225" s="24">
        <f t="shared" si="65"/>
        <v>0</v>
      </c>
      <c r="K225" s="24">
        <f t="shared" si="65"/>
        <v>0</v>
      </c>
      <c r="L225" s="24">
        <f t="shared" si="65"/>
        <v>0</v>
      </c>
      <c r="M225" s="24">
        <f t="shared" si="65"/>
        <v>0</v>
      </c>
    </row>
    <row r="226" spans="1:13" x14ac:dyDescent="0.2">
      <c r="A226" s="91"/>
      <c r="B226" s="91"/>
      <c r="C226" s="92"/>
      <c r="D226" s="93"/>
      <c r="E226" s="62">
        <v>42251</v>
      </c>
      <c r="F226" s="69" t="s">
        <v>211</v>
      </c>
      <c r="G226" s="95"/>
      <c r="H226" s="95"/>
      <c r="I226" s="95"/>
      <c r="J226" s="95"/>
      <c r="K226" s="95"/>
      <c r="L226" s="95"/>
      <c r="M226" s="95"/>
    </row>
    <row r="227" spans="1:13" x14ac:dyDescent="0.2">
      <c r="A227" s="91"/>
      <c r="B227" s="91"/>
      <c r="C227" s="92"/>
      <c r="D227" s="93"/>
      <c r="E227" s="62">
        <v>42252</v>
      </c>
      <c r="F227" s="69" t="s">
        <v>212</v>
      </c>
      <c r="G227" s="95"/>
      <c r="H227" s="95"/>
      <c r="I227" s="95"/>
      <c r="J227" s="95"/>
      <c r="K227" s="95"/>
      <c r="L227" s="95"/>
      <c r="M227" s="95"/>
    </row>
    <row r="228" spans="1:13" x14ac:dyDescent="0.2">
      <c r="A228" s="91"/>
      <c r="B228" s="91"/>
      <c r="C228" s="92"/>
      <c r="D228" s="93"/>
      <c r="E228" s="62">
        <v>42253</v>
      </c>
      <c r="F228" s="69" t="s">
        <v>213</v>
      </c>
      <c r="G228" s="95"/>
      <c r="H228" s="95"/>
      <c r="I228" s="95"/>
      <c r="J228" s="95"/>
      <c r="K228" s="95"/>
      <c r="L228" s="95"/>
      <c r="M228" s="95"/>
    </row>
    <row r="229" spans="1:13" x14ac:dyDescent="0.2">
      <c r="A229" s="91"/>
      <c r="B229" s="91"/>
      <c r="C229" s="92"/>
      <c r="D229" s="93"/>
      <c r="E229" s="62">
        <v>42259</v>
      </c>
      <c r="F229" s="69" t="s">
        <v>214</v>
      </c>
      <c r="G229" s="95"/>
      <c r="H229" s="95"/>
      <c r="I229" s="95"/>
      <c r="J229" s="95"/>
      <c r="K229" s="95"/>
      <c r="L229" s="95"/>
      <c r="M229" s="95"/>
    </row>
    <row r="230" spans="1:13" x14ac:dyDescent="0.2">
      <c r="A230" s="91"/>
      <c r="B230" s="91"/>
      <c r="C230" s="92"/>
      <c r="D230" s="89">
        <v>4226</v>
      </c>
      <c r="E230" s="62"/>
      <c r="F230" s="97" t="s">
        <v>215</v>
      </c>
      <c r="G230" s="68">
        <f t="shared" ref="G230:M230" si="66">SUM(G231:G232)</f>
        <v>0</v>
      </c>
      <c r="H230" s="68">
        <f t="shared" si="66"/>
        <v>0</v>
      </c>
      <c r="I230" s="68">
        <f t="shared" si="66"/>
        <v>0</v>
      </c>
      <c r="J230" s="68">
        <f t="shared" si="66"/>
        <v>0</v>
      </c>
      <c r="K230" s="68">
        <f t="shared" si="66"/>
        <v>0</v>
      </c>
      <c r="L230" s="68">
        <f t="shared" si="66"/>
        <v>0</v>
      </c>
      <c r="M230" s="68">
        <f t="shared" si="66"/>
        <v>0</v>
      </c>
    </row>
    <row r="231" spans="1:13" x14ac:dyDescent="0.2">
      <c r="A231" s="91"/>
      <c r="B231" s="91"/>
      <c r="C231" s="92"/>
      <c r="D231" s="93"/>
      <c r="E231" s="62">
        <v>42261</v>
      </c>
      <c r="F231" s="69" t="s">
        <v>216</v>
      </c>
      <c r="G231" s="95"/>
      <c r="H231" s="95"/>
      <c r="I231" s="95"/>
      <c r="J231" s="95"/>
      <c r="K231" s="95"/>
      <c r="L231" s="95"/>
      <c r="M231" s="95"/>
    </row>
    <row r="232" spans="1:13" x14ac:dyDescent="0.2">
      <c r="A232" s="91"/>
      <c r="B232" s="91"/>
      <c r="C232" s="92"/>
      <c r="D232" s="93"/>
      <c r="E232" s="62">
        <v>42262</v>
      </c>
      <c r="F232" s="69" t="s">
        <v>217</v>
      </c>
      <c r="G232" s="95"/>
      <c r="H232" s="95"/>
      <c r="I232" s="95"/>
      <c r="J232" s="95"/>
      <c r="K232" s="95"/>
      <c r="L232" s="95"/>
      <c r="M232" s="95"/>
    </row>
    <row r="233" spans="1:13" x14ac:dyDescent="0.2">
      <c r="A233" s="91"/>
      <c r="B233" s="91"/>
      <c r="C233" s="92"/>
      <c r="D233" s="89">
        <v>4227</v>
      </c>
      <c r="E233" s="62"/>
      <c r="F233" s="90" t="s">
        <v>218</v>
      </c>
      <c r="G233" s="68">
        <f t="shared" ref="G233:M233" si="67">SUM(G234:G236)</f>
        <v>0</v>
      </c>
      <c r="H233" s="68">
        <f t="shared" si="67"/>
        <v>0</v>
      </c>
      <c r="I233" s="68">
        <f t="shared" si="67"/>
        <v>0</v>
      </c>
      <c r="J233" s="68">
        <f t="shared" si="67"/>
        <v>0</v>
      </c>
      <c r="K233" s="68">
        <f t="shared" si="67"/>
        <v>0</v>
      </c>
      <c r="L233" s="68">
        <f t="shared" si="67"/>
        <v>0</v>
      </c>
      <c r="M233" s="68">
        <f t="shared" si="67"/>
        <v>0</v>
      </c>
    </row>
    <row r="234" spans="1:13" x14ac:dyDescent="0.2">
      <c r="A234" s="91"/>
      <c r="B234" s="91"/>
      <c r="C234" s="92"/>
      <c r="D234" s="93"/>
      <c r="E234" s="62">
        <v>42271</v>
      </c>
      <c r="F234" s="69" t="s">
        <v>219</v>
      </c>
      <c r="G234" s="95"/>
      <c r="H234" s="95"/>
      <c r="I234" s="95"/>
      <c r="J234" s="95"/>
      <c r="K234" s="95"/>
      <c r="L234" s="95"/>
      <c r="M234" s="95"/>
    </row>
    <row r="235" spans="1:13" x14ac:dyDescent="0.2">
      <c r="A235" s="91"/>
      <c r="B235" s="91"/>
      <c r="C235" s="92"/>
      <c r="D235" s="93"/>
      <c r="E235" s="62">
        <v>42272</v>
      </c>
      <c r="F235" s="69" t="s">
        <v>220</v>
      </c>
      <c r="G235" s="95"/>
      <c r="H235" s="95"/>
      <c r="I235" s="95"/>
      <c r="J235" s="95"/>
      <c r="K235" s="95"/>
      <c r="L235" s="95"/>
      <c r="M235" s="95"/>
    </row>
    <row r="236" spans="1:13" x14ac:dyDescent="0.2">
      <c r="A236" s="91"/>
      <c r="B236" s="91"/>
      <c r="C236" s="92"/>
      <c r="D236" s="93"/>
      <c r="E236" s="62">
        <v>42273</v>
      </c>
      <c r="F236" s="69" t="s">
        <v>221</v>
      </c>
      <c r="G236" s="95"/>
      <c r="H236" s="95"/>
      <c r="I236" s="95"/>
      <c r="J236" s="95"/>
      <c r="K236" s="95"/>
      <c r="L236" s="95"/>
      <c r="M236" s="95"/>
    </row>
    <row r="237" spans="1:13" x14ac:dyDescent="0.2">
      <c r="A237" s="30"/>
      <c r="B237" s="30"/>
      <c r="C237" s="30">
        <v>423</v>
      </c>
      <c r="D237" s="30"/>
      <c r="E237" s="39"/>
      <c r="F237" s="32" t="s">
        <v>222</v>
      </c>
      <c r="G237" s="44">
        <f t="shared" ref="G237:M237" si="68">G238</f>
        <v>0</v>
      </c>
      <c r="H237" s="44">
        <f t="shared" si="68"/>
        <v>0</v>
      </c>
      <c r="I237" s="44">
        <f t="shared" si="68"/>
        <v>0</v>
      </c>
      <c r="J237" s="44">
        <f t="shared" si="68"/>
        <v>0</v>
      </c>
      <c r="K237" s="44">
        <f t="shared" si="68"/>
        <v>0</v>
      </c>
      <c r="L237" s="44">
        <f t="shared" si="68"/>
        <v>0</v>
      </c>
      <c r="M237" s="44">
        <f t="shared" si="68"/>
        <v>0</v>
      </c>
    </row>
    <row r="238" spans="1:13" x14ac:dyDescent="0.2">
      <c r="A238" s="98"/>
      <c r="B238" s="98"/>
      <c r="C238" s="88"/>
      <c r="D238" s="99">
        <v>4231</v>
      </c>
      <c r="E238" s="62"/>
      <c r="F238" s="100" t="s">
        <v>223</v>
      </c>
      <c r="G238" s="77">
        <f t="shared" ref="G238:M238" si="69">SUM(G239:G240)</f>
        <v>0</v>
      </c>
      <c r="H238" s="77">
        <f t="shared" si="69"/>
        <v>0</v>
      </c>
      <c r="I238" s="77">
        <f t="shared" si="69"/>
        <v>0</v>
      </c>
      <c r="J238" s="77">
        <f t="shared" si="69"/>
        <v>0</v>
      </c>
      <c r="K238" s="77">
        <f t="shared" si="69"/>
        <v>0</v>
      </c>
      <c r="L238" s="77">
        <f t="shared" si="69"/>
        <v>0</v>
      </c>
      <c r="M238" s="77">
        <f t="shared" si="69"/>
        <v>0</v>
      </c>
    </row>
    <row r="239" spans="1:13" x14ac:dyDescent="0.2">
      <c r="A239" s="91"/>
      <c r="B239" s="91"/>
      <c r="C239" s="92"/>
      <c r="D239" s="93"/>
      <c r="E239" s="62">
        <v>42311</v>
      </c>
      <c r="F239" s="69" t="s">
        <v>224</v>
      </c>
      <c r="G239" s="95"/>
      <c r="H239" s="95"/>
      <c r="I239" s="95"/>
      <c r="J239" s="95"/>
      <c r="K239" s="95"/>
      <c r="L239" s="95"/>
      <c r="M239" s="95"/>
    </row>
    <row r="240" spans="1:13" x14ac:dyDescent="0.2">
      <c r="A240" s="91"/>
      <c r="B240" s="91"/>
      <c r="C240" s="92"/>
      <c r="D240" s="93"/>
      <c r="E240" s="62">
        <v>42319</v>
      </c>
      <c r="F240" s="69" t="s">
        <v>225</v>
      </c>
      <c r="G240" s="95"/>
      <c r="H240" s="95"/>
      <c r="I240" s="95"/>
      <c r="J240" s="95"/>
      <c r="K240" s="95"/>
      <c r="L240" s="95"/>
      <c r="M240" s="95"/>
    </row>
    <row r="241" spans="1:13" x14ac:dyDescent="0.2">
      <c r="A241" s="30"/>
      <c r="B241" s="30"/>
      <c r="C241" s="30">
        <v>424</v>
      </c>
      <c r="D241" s="30"/>
      <c r="E241" s="39"/>
      <c r="F241" s="32" t="s">
        <v>226</v>
      </c>
      <c r="G241" s="44">
        <f t="shared" ref="G241:M242" si="70">G242</f>
        <v>0</v>
      </c>
      <c r="H241" s="44">
        <f t="shared" si="70"/>
        <v>0</v>
      </c>
      <c r="I241" s="44">
        <f t="shared" si="70"/>
        <v>0</v>
      </c>
      <c r="J241" s="44">
        <f t="shared" si="70"/>
        <v>0</v>
      </c>
      <c r="K241" s="44">
        <f t="shared" si="70"/>
        <v>0</v>
      </c>
      <c r="L241" s="44">
        <f t="shared" si="70"/>
        <v>0</v>
      </c>
      <c r="M241" s="44">
        <f t="shared" si="70"/>
        <v>0</v>
      </c>
    </row>
    <row r="242" spans="1:13" x14ac:dyDescent="0.2">
      <c r="A242" s="98"/>
      <c r="B242" s="98"/>
      <c r="C242" s="88"/>
      <c r="D242" s="99">
        <v>4241</v>
      </c>
      <c r="E242" s="62"/>
      <c r="F242" s="100" t="s">
        <v>227</v>
      </c>
      <c r="G242" s="77">
        <f t="shared" si="70"/>
        <v>0</v>
      </c>
      <c r="H242" s="77">
        <f t="shared" si="70"/>
        <v>0</v>
      </c>
      <c r="I242" s="77">
        <f t="shared" si="70"/>
        <v>0</v>
      </c>
      <c r="J242" s="77">
        <f t="shared" si="70"/>
        <v>0</v>
      </c>
      <c r="K242" s="77">
        <f t="shared" si="70"/>
        <v>0</v>
      </c>
      <c r="L242" s="77">
        <f t="shared" si="70"/>
        <v>0</v>
      </c>
      <c r="M242" s="77">
        <f t="shared" si="70"/>
        <v>0</v>
      </c>
    </row>
    <row r="243" spans="1:13" x14ac:dyDescent="0.2">
      <c r="A243" s="91"/>
      <c r="B243" s="91"/>
      <c r="C243" s="92"/>
      <c r="D243" s="93"/>
      <c r="E243" s="62">
        <v>42411</v>
      </c>
      <c r="F243" s="69" t="s">
        <v>227</v>
      </c>
      <c r="G243" s="95"/>
      <c r="H243" s="95"/>
      <c r="I243" s="95"/>
      <c r="J243" s="95"/>
      <c r="K243" s="95"/>
      <c r="L243" s="95"/>
      <c r="M243" s="95"/>
    </row>
    <row r="244" spans="1:13" x14ac:dyDescent="0.2">
      <c r="A244" s="30"/>
      <c r="B244" s="30"/>
      <c r="C244" s="30">
        <v>426</v>
      </c>
      <c r="D244" s="30"/>
      <c r="E244" s="39"/>
      <c r="F244" s="32" t="s">
        <v>228</v>
      </c>
      <c r="G244" s="44">
        <f t="shared" ref="G244:M244" si="71">G245+G247+G249</f>
        <v>4000</v>
      </c>
      <c r="H244" s="44">
        <f t="shared" si="71"/>
        <v>0</v>
      </c>
      <c r="I244" s="44">
        <f t="shared" si="71"/>
        <v>0</v>
      </c>
      <c r="J244" s="44">
        <f t="shared" si="71"/>
        <v>0</v>
      </c>
      <c r="K244" s="44">
        <f t="shared" si="71"/>
        <v>0</v>
      </c>
      <c r="L244" s="44">
        <f t="shared" si="71"/>
        <v>0</v>
      </c>
      <c r="M244" s="44">
        <f t="shared" si="71"/>
        <v>0</v>
      </c>
    </row>
    <row r="245" spans="1:13" x14ac:dyDescent="0.2">
      <c r="A245" s="98"/>
      <c r="B245" s="98"/>
      <c r="C245" s="88"/>
      <c r="D245" s="99">
        <v>4262</v>
      </c>
      <c r="E245" s="62"/>
      <c r="F245" s="100" t="s">
        <v>229</v>
      </c>
      <c r="G245" s="77">
        <f t="shared" ref="G245:M245" si="72">G246</f>
        <v>4000</v>
      </c>
      <c r="H245" s="77">
        <f t="shared" si="72"/>
        <v>0</v>
      </c>
      <c r="I245" s="77">
        <f t="shared" si="72"/>
        <v>0</v>
      </c>
      <c r="J245" s="77">
        <f t="shared" si="72"/>
        <v>0</v>
      </c>
      <c r="K245" s="77">
        <f t="shared" si="72"/>
        <v>0</v>
      </c>
      <c r="L245" s="77">
        <f t="shared" si="72"/>
        <v>0</v>
      </c>
      <c r="M245" s="77">
        <f t="shared" si="72"/>
        <v>0</v>
      </c>
    </row>
    <row r="246" spans="1:13" x14ac:dyDescent="0.2">
      <c r="A246" s="91"/>
      <c r="B246" s="91"/>
      <c r="C246" s="92"/>
      <c r="D246" s="93"/>
      <c r="E246" s="62">
        <v>42621</v>
      </c>
      <c r="F246" s="69" t="s">
        <v>229</v>
      </c>
      <c r="G246" s="95">
        <v>4000</v>
      </c>
      <c r="H246" s="95"/>
      <c r="I246" s="95"/>
      <c r="J246" s="95"/>
      <c r="K246" s="95"/>
      <c r="L246" s="95"/>
      <c r="M246" s="95"/>
    </row>
    <row r="247" spans="1:13" x14ac:dyDescent="0.2">
      <c r="A247" s="98"/>
      <c r="B247" s="98"/>
      <c r="C247" s="88"/>
      <c r="D247" s="99">
        <v>4263</v>
      </c>
      <c r="E247" s="62"/>
      <c r="F247" s="100" t="s">
        <v>230</v>
      </c>
      <c r="G247" s="77">
        <f t="shared" ref="G247:M247" si="73">SUM(G248:G248)</f>
        <v>0</v>
      </c>
      <c r="H247" s="77">
        <f t="shared" si="73"/>
        <v>0</v>
      </c>
      <c r="I247" s="77">
        <f t="shared" si="73"/>
        <v>0</v>
      </c>
      <c r="J247" s="77">
        <f t="shared" si="73"/>
        <v>0</v>
      </c>
      <c r="K247" s="77">
        <f t="shared" si="73"/>
        <v>0</v>
      </c>
      <c r="L247" s="77">
        <f t="shared" si="73"/>
        <v>0</v>
      </c>
      <c r="M247" s="77">
        <f t="shared" si="73"/>
        <v>0</v>
      </c>
    </row>
    <row r="248" spans="1:13" x14ac:dyDescent="0.2">
      <c r="A248" s="91"/>
      <c r="B248" s="91"/>
      <c r="C248" s="92"/>
      <c r="D248" s="93"/>
      <c r="E248" s="62">
        <v>42639</v>
      </c>
      <c r="F248" s="69" t="s">
        <v>231</v>
      </c>
      <c r="G248" s="95"/>
      <c r="H248" s="95"/>
      <c r="I248" s="95"/>
      <c r="J248" s="95"/>
      <c r="K248" s="95"/>
      <c r="L248" s="95"/>
      <c r="M248" s="95"/>
    </row>
    <row r="249" spans="1:13" x14ac:dyDescent="0.2">
      <c r="A249" s="98"/>
      <c r="B249" s="98"/>
      <c r="C249" s="88"/>
      <c r="D249" s="99">
        <v>4264</v>
      </c>
      <c r="E249" s="62"/>
      <c r="F249" s="100" t="s">
        <v>232</v>
      </c>
      <c r="G249" s="77">
        <f t="shared" ref="G249:M249" si="74">G250</f>
        <v>0</v>
      </c>
      <c r="H249" s="77">
        <f t="shared" si="74"/>
        <v>0</v>
      </c>
      <c r="I249" s="77">
        <f t="shared" si="74"/>
        <v>0</v>
      </c>
      <c r="J249" s="77">
        <f t="shared" si="74"/>
        <v>0</v>
      </c>
      <c r="K249" s="77">
        <f t="shared" si="74"/>
        <v>0</v>
      </c>
      <c r="L249" s="77">
        <f t="shared" si="74"/>
        <v>0</v>
      </c>
      <c r="M249" s="77">
        <f t="shared" si="74"/>
        <v>0</v>
      </c>
    </row>
    <row r="250" spans="1:13" x14ac:dyDescent="0.2">
      <c r="A250" s="91"/>
      <c r="B250" s="91"/>
      <c r="C250" s="92"/>
      <c r="D250" s="93"/>
      <c r="E250" s="62">
        <v>42641</v>
      </c>
      <c r="F250" s="69" t="s">
        <v>232</v>
      </c>
      <c r="G250" s="95"/>
      <c r="H250" s="95"/>
      <c r="I250" s="95"/>
      <c r="J250" s="95"/>
      <c r="K250" s="95"/>
      <c r="L250" s="95"/>
      <c r="M250" s="95"/>
    </row>
    <row r="251" spans="1:13" x14ac:dyDescent="0.2">
      <c r="A251" s="91"/>
      <c r="B251" s="81">
        <v>45</v>
      </c>
      <c r="C251" s="20"/>
      <c r="D251" s="81"/>
      <c r="E251" s="62"/>
      <c r="F251" s="28" t="s">
        <v>233</v>
      </c>
      <c r="G251" s="101">
        <f t="shared" ref="G251:M251" si="75">G252+G255+G258</f>
        <v>8000</v>
      </c>
      <c r="H251" s="101">
        <f t="shared" si="75"/>
        <v>0</v>
      </c>
      <c r="I251" s="101">
        <f t="shared" si="75"/>
        <v>0</v>
      </c>
      <c r="J251" s="101">
        <f t="shared" si="75"/>
        <v>0</v>
      </c>
      <c r="K251" s="101">
        <f t="shared" si="75"/>
        <v>0</v>
      </c>
      <c r="L251" s="101">
        <f t="shared" si="75"/>
        <v>0</v>
      </c>
      <c r="M251" s="101">
        <f t="shared" si="75"/>
        <v>0</v>
      </c>
    </row>
    <row r="252" spans="1:13" x14ac:dyDescent="0.2">
      <c r="A252" s="30"/>
      <c r="B252" s="30"/>
      <c r="C252" s="30">
        <v>451</v>
      </c>
      <c r="D252" s="30"/>
      <c r="E252" s="39"/>
      <c r="F252" s="32" t="s">
        <v>234</v>
      </c>
      <c r="G252" s="44">
        <f t="shared" ref="G252:M253" si="76">G253</f>
        <v>8000</v>
      </c>
      <c r="H252" s="44">
        <f t="shared" si="76"/>
        <v>0</v>
      </c>
      <c r="I252" s="44">
        <f t="shared" si="76"/>
        <v>0</v>
      </c>
      <c r="J252" s="44">
        <f t="shared" si="76"/>
        <v>0</v>
      </c>
      <c r="K252" s="44">
        <f t="shared" si="76"/>
        <v>0</v>
      </c>
      <c r="L252" s="44">
        <f t="shared" si="76"/>
        <v>0</v>
      </c>
      <c r="M252" s="44">
        <f t="shared" si="76"/>
        <v>0</v>
      </c>
    </row>
    <row r="253" spans="1:13" x14ac:dyDescent="0.2">
      <c r="A253" s="91"/>
      <c r="B253" s="98"/>
      <c r="C253" s="88"/>
      <c r="D253" s="99">
        <v>4511</v>
      </c>
      <c r="E253" s="62"/>
      <c r="F253" s="100" t="s">
        <v>234</v>
      </c>
      <c r="G253" s="102">
        <f t="shared" si="76"/>
        <v>8000</v>
      </c>
      <c r="H253" s="102">
        <f t="shared" si="76"/>
        <v>0</v>
      </c>
      <c r="I253" s="102">
        <f t="shared" si="76"/>
        <v>0</v>
      </c>
      <c r="J253" s="102">
        <f t="shared" si="76"/>
        <v>0</v>
      </c>
      <c r="K253" s="102">
        <f t="shared" si="76"/>
        <v>0</v>
      </c>
      <c r="L253" s="102">
        <f t="shared" si="76"/>
        <v>0</v>
      </c>
      <c r="M253" s="102">
        <f t="shared" si="76"/>
        <v>0</v>
      </c>
    </row>
    <row r="254" spans="1:13" x14ac:dyDescent="0.2">
      <c r="A254" s="91"/>
      <c r="B254" s="103"/>
      <c r="C254" s="92"/>
      <c r="D254" s="104"/>
      <c r="E254" s="105">
        <v>45111</v>
      </c>
      <c r="F254" s="106" t="s">
        <v>234</v>
      </c>
      <c r="G254" s="107">
        <v>8000</v>
      </c>
      <c r="H254" s="107"/>
      <c r="I254" s="107"/>
      <c r="J254" s="107"/>
      <c r="K254" s="107"/>
      <c r="L254" s="107"/>
      <c r="M254" s="107"/>
    </row>
    <row r="255" spans="1:13" x14ac:dyDescent="0.2">
      <c r="A255" s="30"/>
      <c r="B255" s="30"/>
      <c r="C255" s="30">
        <v>452</v>
      </c>
      <c r="D255" s="30"/>
      <c r="E255" s="39"/>
      <c r="F255" s="32" t="s">
        <v>235</v>
      </c>
      <c r="G255" s="44">
        <f t="shared" ref="G255:M256" si="77">G256</f>
        <v>0</v>
      </c>
      <c r="H255" s="44">
        <f t="shared" si="77"/>
        <v>0</v>
      </c>
      <c r="I255" s="44">
        <f t="shared" si="77"/>
        <v>0</v>
      </c>
      <c r="J255" s="44">
        <f t="shared" si="77"/>
        <v>0</v>
      </c>
      <c r="K255" s="44">
        <f t="shared" si="77"/>
        <v>0</v>
      </c>
      <c r="L255" s="44">
        <f t="shared" si="77"/>
        <v>0</v>
      </c>
      <c r="M255" s="44">
        <f t="shared" si="77"/>
        <v>0</v>
      </c>
    </row>
    <row r="256" spans="1:13" x14ac:dyDescent="0.2">
      <c r="A256" s="91"/>
      <c r="B256" s="98"/>
      <c r="C256" s="88"/>
      <c r="D256" s="99">
        <v>4521</v>
      </c>
      <c r="E256" s="62"/>
      <c r="F256" s="100" t="s">
        <v>235</v>
      </c>
      <c r="G256" s="102">
        <f t="shared" si="77"/>
        <v>0</v>
      </c>
      <c r="H256" s="102">
        <f t="shared" si="77"/>
        <v>0</v>
      </c>
      <c r="I256" s="102">
        <f t="shared" si="77"/>
        <v>0</v>
      </c>
      <c r="J256" s="102">
        <f t="shared" si="77"/>
        <v>0</v>
      </c>
      <c r="K256" s="102">
        <f t="shared" si="77"/>
        <v>0</v>
      </c>
      <c r="L256" s="102">
        <f t="shared" si="77"/>
        <v>0</v>
      </c>
      <c r="M256" s="102">
        <f t="shared" si="77"/>
        <v>0</v>
      </c>
    </row>
    <row r="257" spans="1:13" x14ac:dyDescent="0.2">
      <c r="A257" s="103"/>
      <c r="B257" s="108"/>
      <c r="C257" s="88"/>
      <c r="D257" s="109"/>
      <c r="E257" s="62">
        <v>45211</v>
      </c>
      <c r="F257" s="110" t="s">
        <v>235</v>
      </c>
      <c r="G257" s="111"/>
      <c r="H257" s="111"/>
      <c r="I257" s="111"/>
      <c r="J257" s="111"/>
      <c r="K257" s="111"/>
      <c r="L257" s="111"/>
      <c r="M257" s="111"/>
    </row>
    <row r="258" spans="1:13" x14ac:dyDescent="0.2">
      <c r="A258" s="30"/>
      <c r="B258" s="30"/>
      <c r="C258" s="30">
        <v>453</v>
      </c>
      <c r="D258" s="30"/>
      <c r="E258" s="39"/>
      <c r="F258" s="32" t="s">
        <v>236</v>
      </c>
      <c r="G258" s="44">
        <f t="shared" ref="G258:M259" si="78">G259</f>
        <v>0</v>
      </c>
      <c r="H258" s="44">
        <f t="shared" si="78"/>
        <v>0</v>
      </c>
      <c r="I258" s="44">
        <f t="shared" si="78"/>
        <v>0</v>
      </c>
      <c r="J258" s="44">
        <f t="shared" si="78"/>
        <v>0</v>
      </c>
      <c r="K258" s="44">
        <f t="shared" si="78"/>
        <v>0</v>
      </c>
      <c r="L258" s="44">
        <f t="shared" si="78"/>
        <v>0</v>
      </c>
      <c r="M258" s="44">
        <f t="shared" si="78"/>
        <v>0</v>
      </c>
    </row>
    <row r="259" spans="1:13" x14ac:dyDescent="0.2">
      <c r="A259" s="91"/>
      <c r="B259" s="98"/>
      <c r="C259" s="88"/>
      <c r="D259" s="99">
        <v>4531</v>
      </c>
      <c r="E259" s="62"/>
      <c r="F259" s="100" t="s">
        <v>236</v>
      </c>
      <c r="G259" s="102">
        <f t="shared" si="78"/>
        <v>0</v>
      </c>
      <c r="H259" s="102">
        <f t="shared" si="78"/>
        <v>0</v>
      </c>
      <c r="I259" s="102">
        <f t="shared" si="78"/>
        <v>0</v>
      </c>
      <c r="J259" s="102">
        <f t="shared" si="78"/>
        <v>0</v>
      </c>
      <c r="K259" s="102">
        <f t="shared" si="78"/>
        <v>0</v>
      </c>
      <c r="L259" s="102">
        <f t="shared" si="78"/>
        <v>0</v>
      </c>
      <c r="M259" s="102">
        <f t="shared" si="78"/>
        <v>0</v>
      </c>
    </row>
    <row r="260" spans="1:13" x14ac:dyDescent="0.2">
      <c r="A260" s="103"/>
      <c r="B260" s="108"/>
      <c r="C260" s="88"/>
      <c r="D260" s="109"/>
      <c r="E260" s="62">
        <v>45311</v>
      </c>
      <c r="F260" s="110" t="s">
        <v>236</v>
      </c>
      <c r="G260" s="111"/>
      <c r="H260" s="111"/>
      <c r="I260" s="111"/>
      <c r="J260" s="111"/>
      <c r="K260" s="111"/>
      <c r="L260" s="111"/>
      <c r="M260" s="111"/>
    </row>
    <row r="261" spans="1:13" x14ac:dyDescent="0.2">
      <c r="A261" s="112"/>
      <c r="B261" s="113"/>
      <c r="C261" s="114"/>
      <c r="D261" s="115"/>
      <c r="E261" s="116"/>
      <c r="F261" s="117"/>
      <c r="G261" s="118"/>
      <c r="H261" s="118"/>
      <c r="I261" s="118"/>
      <c r="K261" s="119"/>
    </row>
    <row r="262" spans="1:13" x14ac:dyDescent="0.2">
      <c r="A262" s="112"/>
      <c r="B262" s="113"/>
      <c r="C262" s="114"/>
      <c r="D262" s="115"/>
      <c r="E262" s="116"/>
      <c r="F262" s="117"/>
      <c r="G262" s="118"/>
      <c r="H262" s="118"/>
      <c r="I262" s="118"/>
      <c r="K262" s="119"/>
    </row>
    <row r="263" spans="1:13" x14ac:dyDescent="0.2">
      <c r="A263" s="112"/>
      <c r="B263" s="112"/>
      <c r="C263" s="112"/>
      <c r="D263" s="120"/>
      <c r="E263" s="121"/>
      <c r="F263" s="122"/>
      <c r="G263" s="123"/>
      <c r="H263" s="123"/>
      <c r="I263" s="112"/>
      <c r="K263" s="124"/>
    </row>
    <row r="264" spans="1:13" x14ac:dyDescent="0.2">
      <c r="A264" s="112"/>
      <c r="B264" s="144" t="s">
        <v>237</v>
      </c>
      <c r="C264" s="144"/>
      <c r="D264" s="144"/>
      <c r="E264" s="144"/>
      <c r="F264" s="125"/>
      <c r="H264" s="127"/>
      <c r="I264" s="128"/>
      <c r="K264" s="126"/>
    </row>
    <row r="265" spans="1:13" x14ac:dyDescent="0.2">
      <c r="A265" s="123"/>
      <c r="B265" s="123"/>
      <c r="C265" s="123"/>
      <c r="D265" s="129"/>
      <c r="E265" s="130"/>
      <c r="F265" s="122"/>
      <c r="G265" s="112"/>
      <c r="K265" s="126"/>
    </row>
    <row r="266" spans="1:13" x14ac:dyDescent="0.2">
      <c r="A266" s="112"/>
      <c r="B266" s="143" t="s">
        <v>238</v>
      </c>
      <c r="C266" s="143"/>
      <c r="D266" s="143"/>
      <c r="E266" s="143"/>
      <c r="F266" s="125"/>
      <c r="G266" s="124"/>
      <c r="H266" s="124"/>
      <c r="I266" s="112"/>
      <c r="K266" s="124"/>
    </row>
    <row r="267" spans="1:13" x14ac:dyDescent="0.2">
      <c r="A267" s="112"/>
      <c r="B267" s="143" t="s">
        <v>239</v>
      </c>
      <c r="C267" s="143"/>
      <c r="D267" s="143"/>
      <c r="E267" s="143"/>
      <c r="F267" s="125"/>
      <c r="G267" s="112"/>
      <c r="H267" s="132"/>
      <c r="I267" s="112"/>
      <c r="K267" s="126"/>
    </row>
    <row r="268" spans="1:13" x14ac:dyDescent="0.2">
      <c r="A268" s="112"/>
      <c r="B268" s="143" t="s">
        <v>240</v>
      </c>
      <c r="C268" s="143"/>
      <c r="D268" s="143"/>
      <c r="E268" s="143"/>
      <c r="F268" s="133">
        <f ca="1">NOW()</f>
        <v>42746.379393402778</v>
      </c>
      <c r="G268" s="112"/>
      <c r="H268" s="132"/>
      <c r="I268" s="112"/>
      <c r="K268" s="126"/>
    </row>
    <row r="269" spans="1:13" x14ac:dyDescent="0.2">
      <c r="A269" s="112"/>
      <c r="G269" s="112"/>
      <c r="H269" s="132"/>
      <c r="I269" s="112"/>
      <c r="K269" s="126"/>
    </row>
    <row r="270" spans="1:13" x14ac:dyDescent="0.2">
      <c r="A270" s="112"/>
      <c r="G270" s="112"/>
      <c r="H270" s="132"/>
      <c r="I270" s="112"/>
      <c r="K270" s="126"/>
    </row>
    <row r="271" spans="1:13" x14ac:dyDescent="0.2">
      <c r="D271"/>
      <c r="E271"/>
      <c r="F271"/>
      <c r="H271"/>
    </row>
    <row r="272" spans="1:13" x14ac:dyDescent="0.2">
      <c r="D272"/>
      <c r="E272"/>
      <c r="F272"/>
      <c r="H272"/>
    </row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x14ac:dyDescent="0.2"/>
    <row r="1251" customFormat="1" x14ac:dyDescent="0.2"/>
    <row r="1252" customFormat="1" x14ac:dyDescent="0.2"/>
    <row r="1253" customFormat="1" x14ac:dyDescent="0.2"/>
    <row r="1254" customFormat="1" x14ac:dyDescent="0.2"/>
    <row r="1255" customFormat="1" x14ac:dyDescent="0.2"/>
    <row r="1256" customFormat="1" x14ac:dyDescent="0.2"/>
    <row r="1257" customFormat="1" x14ac:dyDescent="0.2"/>
    <row r="1258" customFormat="1" x14ac:dyDescent="0.2"/>
    <row r="1259" customFormat="1" x14ac:dyDescent="0.2"/>
    <row r="1260" customFormat="1" x14ac:dyDescent="0.2"/>
    <row r="1261" customFormat="1" x14ac:dyDescent="0.2"/>
    <row r="1262" customFormat="1" x14ac:dyDescent="0.2"/>
    <row r="1263" customFormat="1" x14ac:dyDescent="0.2"/>
    <row r="1264" customFormat="1" x14ac:dyDescent="0.2"/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  <row r="1270" customFormat="1" x14ac:dyDescent="0.2"/>
    <row r="1271" customFormat="1" x14ac:dyDescent="0.2"/>
    <row r="1272" customFormat="1" x14ac:dyDescent="0.2"/>
    <row r="1273" customFormat="1" x14ac:dyDescent="0.2"/>
    <row r="1274" customFormat="1" x14ac:dyDescent="0.2"/>
    <row r="1275" customFormat="1" x14ac:dyDescent="0.2"/>
    <row r="1276" customFormat="1" x14ac:dyDescent="0.2"/>
    <row r="1277" customFormat="1" x14ac:dyDescent="0.2"/>
    <row r="1278" customFormat="1" x14ac:dyDescent="0.2"/>
    <row r="1279" customFormat="1" x14ac:dyDescent="0.2"/>
    <row r="1280" customFormat="1" x14ac:dyDescent="0.2"/>
    <row r="1281" customFormat="1" x14ac:dyDescent="0.2"/>
    <row r="1282" customFormat="1" x14ac:dyDescent="0.2"/>
    <row r="1283" customFormat="1" x14ac:dyDescent="0.2"/>
    <row r="1284" customFormat="1" x14ac:dyDescent="0.2"/>
    <row r="1285" customFormat="1" x14ac:dyDescent="0.2"/>
    <row r="1286" customFormat="1" x14ac:dyDescent="0.2"/>
    <row r="1287" customFormat="1" x14ac:dyDescent="0.2"/>
    <row r="1288" customFormat="1" x14ac:dyDescent="0.2"/>
    <row r="1289" customFormat="1" x14ac:dyDescent="0.2"/>
    <row r="1290" customFormat="1" x14ac:dyDescent="0.2"/>
    <row r="1291" customFormat="1" x14ac:dyDescent="0.2"/>
    <row r="1292" customFormat="1" x14ac:dyDescent="0.2"/>
    <row r="1293" customFormat="1" x14ac:dyDescent="0.2"/>
    <row r="1294" customFormat="1" x14ac:dyDescent="0.2"/>
    <row r="1295" customFormat="1" x14ac:dyDescent="0.2"/>
    <row r="1296" customFormat="1" x14ac:dyDescent="0.2"/>
    <row r="1297" customFormat="1" x14ac:dyDescent="0.2"/>
    <row r="1298" customFormat="1" x14ac:dyDescent="0.2"/>
    <row r="1299" customFormat="1" x14ac:dyDescent="0.2"/>
    <row r="1300" customFormat="1" x14ac:dyDescent="0.2"/>
    <row r="1301" customFormat="1" x14ac:dyDescent="0.2"/>
    <row r="1302" customFormat="1" x14ac:dyDescent="0.2"/>
    <row r="1303" customFormat="1" x14ac:dyDescent="0.2"/>
    <row r="1304" customFormat="1" x14ac:dyDescent="0.2"/>
    <row r="1305" customFormat="1" x14ac:dyDescent="0.2"/>
    <row r="1306" customFormat="1" x14ac:dyDescent="0.2"/>
    <row r="1307" customFormat="1" x14ac:dyDescent="0.2"/>
    <row r="1308" customFormat="1" x14ac:dyDescent="0.2"/>
    <row r="1309" customFormat="1" x14ac:dyDescent="0.2"/>
    <row r="1310" customFormat="1" x14ac:dyDescent="0.2"/>
    <row r="1311" customFormat="1" x14ac:dyDescent="0.2"/>
    <row r="1312" customFormat="1" x14ac:dyDescent="0.2"/>
    <row r="1313" customFormat="1" x14ac:dyDescent="0.2"/>
    <row r="1314" customFormat="1" x14ac:dyDescent="0.2"/>
    <row r="1315" customFormat="1" x14ac:dyDescent="0.2"/>
    <row r="1316" customFormat="1" x14ac:dyDescent="0.2"/>
    <row r="1317" customFormat="1" x14ac:dyDescent="0.2"/>
    <row r="1318" customFormat="1" x14ac:dyDescent="0.2"/>
    <row r="1319" customFormat="1" x14ac:dyDescent="0.2"/>
    <row r="1320" customFormat="1" x14ac:dyDescent="0.2"/>
    <row r="1321" customFormat="1" x14ac:dyDescent="0.2"/>
    <row r="1322" customFormat="1" x14ac:dyDescent="0.2"/>
    <row r="1323" customFormat="1" x14ac:dyDescent="0.2"/>
    <row r="1324" customFormat="1" x14ac:dyDescent="0.2"/>
    <row r="1325" customFormat="1" x14ac:dyDescent="0.2"/>
    <row r="1326" customFormat="1" x14ac:dyDescent="0.2"/>
    <row r="1327" customFormat="1" x14ac:dyDescent="0.2"/>
    <row r="1328" customFormat="1" x14ac:dyDescent="0.2"/>
    <row r="1329" customFormat="1" x14ac:dyDescent="0.2"/>
    <row r="1330" customFormat="1" x14ac:dyDescent="0.2"/>
    <row r="1331" customFormat="1" x14ac:dyDescent="0.2"/>
    <row r="1332" customFormat="1" x14ac:dyDescent="0.2"/>
    <row r="1333" customFormat="1" x14ac:dyDescent="0.2"/>
    <row r="1334" customFormat="1" x14ac:dyDescent="0.2"/>
    <row r="1335" customFormat="1" x14ac:dyDescent="0.2"/>
    <row r="1336" customFormat="1" x14ac:dyDescent="0.2"/>
    <row r="1337" customFormat="1" x14ac:dyDescent="0.2"/>
    <row r="1338" customFormat="1" x14ac:dyDescent="0.2"/>
    <row r="1339" customFormat="1" x14ac:dyDescent="0.2"/>
    <row r="1340" customFormat="1" x14ac:dyDescent="0.2"/>
    <row r="1341" customFormat="1" x14ac:dyDescent="0.2"/>
    <row r="1342" customFormat="1" x14ac:dyDescent="0.2"/>
    <row r="1343" customFormat="1" x14ac:dyDescent="0.2"/>
    <row r="1344" customFormat="1" x14ac:dyDescent="0.2"/>
    <row r="1345" customFormat="1" x14ac:dyDescent="0.2"/>
    <row r="1346" customFormat="1" x14ac:dyDescent="0.2"/>
    <row r="1347" customFormat="1" x14ac:dyDescent="0.2"/>
    <row r="1348" customFormat="1" x14ac:dyDescent="0.2"/>
    <row r="1349" customFormat="1" x14ac:dyDescent="0.2"/>
    <row r="1350" customFormat="1" x14ac:dyDescent="0.2"/>
    <row r="1351" customFormat="1" x14ac:dyDescent="0.2"/>
    <row r="1352" customFormat="1" x14ac:dyDescent="0.2"/>
    <row r="1353" customFormat="1" x14ac:dyDescent="0.2"/>
    <row r="1354" customFormat="1" x14ac:dyDescent="0.2"/>
    <row r="1355" customFormat="1" x14ac:dyDescent="0.2"/>
    <row r="1356" customFormat="1" x14ac:dyDescent="0.2"/>
    <row r="1357" customFormat="1" x14ac:dyDescent="0.2"/>
    <row r="1358" customFormat="1" x14ac:dyDescent="0.2"/>
    <row r="1359" customFormat="1" x14ac:dyDescent="0.2"/>
    <row r="1360" customFormat="1" x14ac:dyDescent="0.2"/>
    <row r="1361" customFormat="1" x14ac:dyDescent="0.2"/>
    <row r="1362" customFormat="1" x14ac:dyDescent="0.2"/>
    <row r="1363" customFormat="1" x14ac:dyDescent="0.2"/>
    <row r="1364" customFormat="1" x14ac:dyDescent="0.2"/>
    <row r="1365" customFormat="1" x14ac:dyDescent="0.2"/>
    <row r="1366" customFormat="1" x14ac:dyDescent="0.2"/>
    <row r="1367" customFormat="1" x14ac:dyDescent="0.2"/>
    <row r="1368" customFormat="1" x14ac:dyDescent="0.2"/>
    <row r="1369" customFormat="1" x14ac:dyDescent="0.2"/>
    <row r="1370" customFormat="1" x14ac:dyDescent="0.2"/>
    <row r="1371" customFormat="1" x14ac:dyDescent="0.2"/>
    <row r="1372" customFormat="1" x14ac:dyDescent="0.2"/>
    <row r="1373" customFormat="1" x14ac:dyDescent="0.2"/>
    <row r="1374" customFormat="1" x14ac:dyDescent="0.2"/>
    <row r="1375" customFormat="1" x14ac:dyDescent="0.2"/>
    <row r="1376" customFormat="1" x14ac:dyDescent="0.2"/>
    <row r="1377" customFormat="1" x14ac:dyDescent="0.2"/>
    <row r="1378" customFormat="1" x14ac:dyDescent="0.2"/>
    <row r="1379" customFormat="1" x14ac:dyDescent="0.2"/>
    <row r="1380" customFormat="1" x14ac:dyDescent="0.2"/>
    <row r="1381" customFormat="1" x14ac:dyDescent="0.2"/>
    <row r="1382" customFormat="1" x14ac:dyDescent="0.2"/>
    <row r="1383" customFormat="1" x14ac:dyDescent="0.2"/>
    <row r="1384" customFormat="1" x14ac:dyDescent="0.2"/>
    <row r="1385" customFormat="1" x14ac:dyDescent="0.2"/>
    <row r="1386" customFormat="1" x14ac:dyDescent="0.2"/>
    <row r="1387" customFormat="1" x14ac:dyDescent="0.2"/>
    <row r="1388" customFormat="1" x14ac:dyDescent="0.2"/>
    <row r="1389" customFormat="1" x14ac:dyDescent="0.2"/>
    <row r="1390" customFormat="1" x14ac:dyDescent="0.2"/>
    <row r="1391" customFormat="1" x14ac:dyDescent="0.2"/>
    <row r="1392" customFormat="1" x14ac:dyDescent="0.2"/>
    <row r="1393" customFormat="1" x14ac:dyDescent="0.2"/>
    <row r="1394" customFormat="1" x14ac:dyDescent="0.2"/>
    <row r="1395" customFormat="1" x14ac:dyDescent="0.2"/>
    <row r="1396" customFormat="1" x14ac:dyDescent="0.2"/>
    <row r="1397" customFormat="1" x14ac:dyDescent="0.2"/>
    <row r="1398" customFormat="1" x14ac:dyDescent="0.2"/>
    <row r="1399" customFormat="1" x14ac:dyDescent="0.2"/>
    <row r="1400" customFormat="1" x14ac:dyDescent="0.2"/>
    <row r="1401" customFormat="1" x14ac:dyDescent="0.2"/>
    <row r="1402" customFormat="1" x14ac:dyDescent="0.2"/>
    <row r="1403" customFormat="1" x14ac:dyDescent="0.2"/>
    <row r="1404" customFormat="1" x14ac:dyDescent="0.2"/>
    <row r="1405" customFormat="1" x14ac:dyDescent="0.2"/>
    <row r="1406" customFormat="1" x14ac:dyDescent="0.2"/>
    <row r="1407" customFormat="1" x14ac:dyDescent="0.2"/>
    <row r="1408" customFormat="1" x14ac:dyDescent="0.2"/>
    <row r="1409" customFormat="1" x14ac:dyDescent="0.2"/>
    <row r="1410" customFormat="1" x14ac:dyDescent="0.2"/>
    <row r="1411" customFormat="1" x14ac:dyDescent="0.2"/>
    <row r="1412" customFormat="1" x14ac:dyDescent="0.2"/>
    <row r="1413" customFormat="1" x14ac:dyDescent="0.2"/>
    <row r="1414" customFormat="1" x14ac:dyDescent="0.2"/>
    <row r="1415" customFormat="1" x14ac:dyDescent="0.2"/>
    <row r="1416" customFormat="1" x14ac:dyDescent="0.2"/>
    <row r="1417" customFormat="1" x14ac:dyDescent="0.2"/>
    <row r="1418" customFormat="1" x14ac:dyDescent="0.2"/>
    <row r="1419" customFormat="1" x14ac:dyDescent="0.2"/>
    <row r="1420" customFormat="1" x14ac:dyDescent="0.2"/>
    <row r="1421" customFormat="1" x14ac:dyDescent="0.2"/>
    <row r="1422" customFormat="1" x14ac:dyDescent="0.2"/>
    <row r="1423" customFormat="1" x14ac:dyDescent="0.2"/>
    <row r="1424" customFormat="1" x14ac:dyDescent="0.2"/>
    <row r="1425" customFormat="1" x14ac:dyDescent="0.2"/>
    <row r="1426" customFormat="1" x14ac:dyDescent="0.2"/>
    <row r="1427" customFormat="1" x14ac:dyDescent="0.2"/>
    <row r="1428" customFormat="1" x14ac:dyDescent="0.2"/>
    <row r="1429" customFormat="1" x14ac:dyDescent="0.2"/>
    <row r="1430" customFormat="1" x14ac:dyDescent="0.2"/>
    <row r="1431" customFormat="1" x14ac:dyDescent="0.2"/>
    <row r="1432" customFormat="1" x14ac:dyDescent="0.2"/>
    <row r="1433" customFormat="1" x14ac:dyDescent="0.2"/>
    <row r="1434" customFormat="1" x14ac:dyDescent="0.2"/>
    <row r="1435" customFormat="1" x14ac:dyDescent="0.2"/>
    <row r="1436" customFormat="1" x14ac:dyDescent="0.2"/>
    <row r="1437" customFormat="1" x14ac:dyDescent="0.2"/>
    <row r="1438" customFormat="1" x14ac:dyDescent="0.2"/>
    <row r="1439" customFormat="1" x14ac:dyDescent="0.2"/>
    <row r="1440" customFormat="1" x14ac:dyDescent="0.2"/>
    <row r="1441" customFormat="1" x14ac:dyDescent="0.2"/>
    <row r="1442" customFormat="1" x14ac:dyDescent="0.2"/>
    <row r="1443" customFormat="1" x14ac:dyDescent="0.2"/>
    <row r="1444" customFormat="1" x14ac:dyDescent="0.2"/>
    <row r="1445" customFormat="1" x14ac:dyDescent="0.2"/>
    <row r="1446" customFormat="1" x14ac:dyDescent="0.2"/>
    <row r="1447" customFormat="1" x14ac:dyDescent="0.2"/>
    <row r="1448" customFormat="1" x14ac:dyDescent="0.2"/>
    <row r="1449" customFormat="1" x14ac:dyDescent="0.2"/>
    <row r="1450" customFormat="1" x14ac:dyDescent="0.2"/>
    <row r="1451" customFormat="1" x14ac:dyDescent="0.2"/>
    <row r="1452" customFormat="1" x14ac:dyDescent="0.2"/>
    <row r="1453" customFormat="1" x14ac:dyDescent="0.2"/>
    <row r="1454" customFormat="1" x14ac:dyDescent="0.2"/>
    <row r="1455" customFormat="1" x14ac:dyDescent="0.2"/>
    <row r="1456" customFormat="1" x14ac:dyDescent="0.2"/>
    <row r="1457" customFormat="1" x14ac:dyDescent="0.2"/>
    <row r="1458" customFormat="1" x14ac:dyDescent="0.2"/>
    <row r="1459" customFormat="1" x14ac:dyDescent="0.2"/>
    <row r="1460" customFormat="1" x14ac:dyDescent="0.2"/>
    <row r="1461" customFormat="1" x14ac:dyDescent="0.2"/>
    <row r="1462" customFormat="1" x14ac:dyDescent="0.2"/>
    <row r="1463" customFormat="1" x14ac:dyDescent="0.2"/>
    <row r="1464" customFormat="1" x14ac:dyDescent="0.2"/>
    <row r="1465" customFormat="1" x14ac:dyDescent="0.2"/>
    <row r="1466" customFormat="1" x14ac:dyDescent="0.2"/>
    <row r="1467" customFormat="1" x14ac:dyDescent="0.2"/>
    <row r="1468" customFormat="1" x14ac:dyDescent="0.2"/>
    <row r="1469" customFormat="1" x14ac:dyDescent="0.2"/>
    <row r="1470" customFormat="1" x14ac:dyDescent="0.2"/>
    <row r="1471" customFormat="1" x14ac:dyDescent="0.2"/>
    <row r="1472" customFormat="1" x14ac:dyDescent="0.2"/>
    <row r="1473" customFormat="1" x14ac:dyDescent="0.2"/>
    <row r="1474" customFormat="1" x14ac:dyDescent="0.2"/>
    <row r="1475" customFormat="1" x14ac:dyDescent="0.2"/>
    <row r="1476" customFormat="1" x14ac:dyDescent="0.2"/>
    <row r="1477" customFormat="1" x14ac:dyDescent="0.2"/>
    <row r="1478" customFormat="1" x14ac:dyDescent="0.2"/>
    <row r="1479" customFormat="1" x14ac:dyDescent="0.2"/>
    <row r="1480" customFormat="1" x14ac:dyDescent="0.2"/>
    <row r="1481" customFormat="1" x14ac:dyDescent="0.2"/>
    <row r="1482" customFormat="1" x14ac:dyDescent="0.2"/>
    <row r="1483" customFormat="1" x14ac:dyDescent="0.2"/>
    <row r="1484" customFormat="1" x14ac:dyDescent="0.2"/>
    <row r="1485" customFormat="1" x14ac:dyDescent="0.2"/>
    <row r="1486" customFormat="1" x14ac:dyDescent="0.2"/>
    <row r="1487" customFormat="1" x14ac:dyDescent="0.2"/>
    <row r="1488" customFormat="1" x14ac:dyDescent="0.2"/>
    <row r="1489" customFormat="1" x14ac:dyDescent="0.2"/>
    <row r="1490" customFormat="1" x14ac:dyDescent="0.2"/>
    <row r="1491" customFormat="1" x14ac:dyDescent="0.2"/>
    <row r="1492" customFormat="1" x14ac:dyDescent="0.2"/>
    <row r="1493" customFormat="1" x14ac:dyDescent="0.2"/>
    <row r="1494" customFormat="1" x14ac:dyDescent="0.2"/>
    <row r="1495" customFormat="1" x14ac:dyDescent="0.2"/>
    <row r="1496" customFormat="1" x14ac:dyDescent="0.2"/>
    <row r="1497" customFormat="1" x14ac:dyDescent="0.2"/>
    <row r="1498" customFormat="1" x14ac:dyDescent="0.2"/>
    <row r="1499" customFormat="1" x14ac:dyDescent="0.2"/>
    <row r="1500" customFormat="1" x14ac:dyDescent="0.2"/>
    <row r="1501" customFormat="1" x14ac:dyDescent="0.2"/>
    <row r="1502" customFormat="1" x14ac:dyDescent="0.2"/>
    <row r="1503" customFormat="1" x14ac:dyDescent="0.2"/>
    <row r="1504" customFormat="1" x14ac:dyDescent="0.2"/>
    <row r="1505" customFormat="1" x14ac:dyDescent="0.2"/>
    <row r="1506" customFormat="1" x14ac:dyDescent="0.2"/>
    <row r="1507" customFormat="1" x14ac:dyDescent="0.2"/>
    <row r="1508" customFormat="1" x14ac:dyDescent="0.2"/>
    <row r="1509" customFormat="1" x14ac:dyDescent="0.2"/>
    <row r="1510" customFormat="1" x14ac:dyDescent="0.2"/>
    <row r="1511" customFormat="1" x14ac:dyDescent="0.2"/>
    <row r="1512" customFormat="1" x14ac:dyDescent="0.2"/>
    <row r="1513" customFormat="1" x14ac:dyDescent="0.2"/>
    <row r="1514" customFormat="1" x14ac:dyDescent="0.2"/>
    <row r="1515" customFormat="1" x14ac:dyDescent="0.2"/>
    <row r="1516" customFormat="1" x14ac:dyDescent="0.2"/>
    <row r="1517" customFormat="1" x14ac:dyDescent="0.2"/>
    <row r="1518" customFormat="1" x14ac:dyDescent="0.2"/>
    <row r="1519" customFormat="1" x14ac:dyDescent="0.2"/>
    <row r="1520" customFormat="1" x14ac:dyDescent="0.2"/>
    <row r="1521" customFormat="1" x14ac:dyDescent="0.2"/>
    <row r="1522" customFormat="1" x14ac:dyDescent="0.2"/>
    <row r="1523" customFormat="1" x14ac:dyDescent="0.2"/>
    <row r="1524" customFormat="1" x14ac:dyDescent="0.2"/>
    <row r="1525" customFormat="1" x14ac:dyDescent="0.2"/>
    <row r="1526" customFormat="1" x14ac:dyDescent="0.2"/>
    <row r="1527" customFormat="1" x14ac:dyDescent="0.2"/>
    <row r="1528" customFormat="1" x14ac:dyDescent="0.2"/>
    <row r="1529" customFormat="1" x14ac:dyDescent="0.2"/>
    <row r="1530" customFormat="1" x14ac:dyDescent="0.2"/>
    <row r="1531" customFormat="1" x14ac:dyDescent="0.2"/>
    <row r="1532" customFormat="1" x14ac:dyDescent="0.2"/>
    <row r="1533" customFormat="1" x14ac:dyDescent="0.2"/>
    <row r="1534" customFormat="1" x14ac:dyDescent="0.2"/>
    <row r="1535" customFormat="1" x14ac:dyDescent="0.2"/>
    <row r="1536" customFormat="1" x14ac:dyDescent="0.2"/>
    <row r="1537" customFormat="1" x14ac:dyDescent="0.2"/>
    <row r="1538" customFormat="1" x14ac:dyDescent="0.2"/>
    <row r="1539" customFormat="1" x14ac:dyDescent="0.2"/>
    <row r="1540" customFormat="1" x14ac:dyDescent="0.2"/>
    <row r="1541" customFormat="1" x14ac:dyDescent="0.2"/>
    <row r="1542" customFormat="1" x14ac:dyDescent="0.2"/>
    <row r="1543" customFormat="1" x14ac:dyDescent="0.2"/>
    <row r="1544" customFormat="1" x14ac:dyDescent="0.2"/>
    <row r="1545" customFormat="1" x14ac:dyDescent="0.2"/>
    <row r="1546" customFormat="1" x14ac:dyDescent="0.2"/>
    <row r="1547" customFormat="1" x14ac:dyDescent="0.2"/>
    <row r="1548" customFormat="1" x14ac:dyDescent="0.2"/>
    <row r="1549" customFormat="1" x14ac:dyDescent="0.2"/>
    <row r="1550" customFormat="1" x14ac:dyDescent="0.2"/>
    <row r="1551" customFormat="1" x14ac:dyDescent="0.2"/>
    <row r="1552" customFormat="1" x14ac:dyDescent="0.2"/>
    <row r="1553" customFormat="1" x14ac:dyDescent="0.2"/>
    <row r="1554" customFormat="1" x14ac:dyDescent="0.2"/>
    <row r="1555" customFormat="1" x14ac:dyDescent="0.2"/>
    <row r="1556" customFormat="1" x14ac:dyDescent="0.2"/>
    <row r="1557" customFormat="1" x14ac:dyDescent="0.2"/>
    <row r="1558" customFormat="1" x14ac:dyDescent="0.2"/>
    <row r="1559" customFormat="1" x14ac:dyDescent="0.2"/>
    <row r="1560" customFormat="1" x14ac:dyDescent="0.2"/>
    <row r="1561" customFormat="1" x14ac:dyDescent="0.2"/>
    <row r="1562" customFormat="1" x14ac:dyDescent="0.2"/>
    <row r="1563" customFormat="1" x14ac:dyDescent="0.2"/>
    <row r="1564" customFormat="1" x14ac:dyDescent="0.2"/>
    <row r="1565" customFormat="1" x14ac:dyDescent="0.2"/>
    <row r="1566" customFormat="1" x14ac:dyDescent="0.2"/>
    <row r="1567" customFormat="1" x14ac:dyDescent="0.2"/>
    <row r="1568" customFormat="1" x14ac:dyDescent="0.2"/>
    <row r="1569" customFormat="1" x14ac:dyDescent="0.2"/>
    <row r="1570" customFormat="1" x14ac:dyDescent="0.2"/>
    <row r="1571" customFormat="1" x14ac:dyDescent="0.2"/>
    <row r="1572" customFormat="1" x14ac:dyDescent="0.2"/>
    <row r="1573" customFormat="1" x14ac:dyDescent="0.2"/>
    <row r="1574" customFormat="1" x14ac:dyDescent="0.2"/>
    <row r="1575" customFormat="1" x14ac:dyDescent="0.2"/>
    <row r="1576" customFormat="1" x14ac:dyDescent="0.2"/>
    <row r="1577" customFormat="1" x14ac:dyDescent="0.2"/>
    <row r="1578" customFormat="1" x14ac:dyDescent="0.2"/>
    <row r="1579" customFormat="1" x14ac:dyDescent="0.2"/>
    <row r="1580" customFormat="1" x14ac:dyDescent="0.2"/>
    <row r="1581" customFormat="1" x14ac:dyDescent="0.2"/>
    <row r="1582" customFormat="1" x14ac:dyDescent="0.2"/>
    <row r="1583" customFormat="1" x14ac:dyDescent="0.2"/>
    <row r="1584" customFormat="1" x14ac:dyDescent="0.2"/>
    <row r="1585" customFormat="1" x14ac:dyDescent="0.2"/>
    <row r="1586" customFormat="1" x14ac:dyDescent="0.2"/>
    <row r="1587" customFormat="1" x14ac:dyDescent="0.2"/>
    <row r="1588" customFormat="1" x14ac:dyDescent="0.2"/>
    <row r="1589" customFormat="1" x14ac:dyDescent="0.2"/>
    <row r="1590" customFormat="1" x14ac:dyDescent="0.2"/>
    <row r="1591" customFormat="1" x14ac:dyDescent="0.2"/>
    <row r="1592" customFormat="1" x14ac:dyDescent="0.2"/>
    <row r="1593" customFormat="1" x14ac:dyDescent="0.2"/>
    <row r="1594" customFormat="1" x14ac:dyDescent="0.2"/>
    <row r="1595" customFormat="1" x14ac:dyDescent="0.2"/>
    <row r="1596" customFormat="1" x14ac:dyDescent="0.2"/>
    <row r="1597" customFormat="1" x14ac:dyDescent="0.2"/>
    <row r="1598" customFormat="1" x14ac:dyDescent="0.2"/>
    <row r="1599" customFormat="1" x14ac:dyDescent="0.2"/>
    <row r="1600" customFormat="1" x14ac:dyDescent="0.2"/>
    <row r="1601" customFormat="1" x14ac:dyDescent="0.2"/>
    <row r="1602" customFormat="1" x14ac:dyDescent="0.2"/>
    <row r="1603" customFormat="1" x14ac:dyDescent="0.2"/>
    <row r="1604" customFormat="1" x14ac:dyDescent="0.2"/>
    <row r="1605" customFormat="1" x14ac:dyDescent="0.2"/>
    <row r="1606" customFormat="1" x14ac:dyDescent="0.2"/>
    <row r="1607" customFormat="1" x14ac:dyDescent="0.2"/>
    <row r="1608" customFormat="1" x14ac:dyDescent="0.2"/>
    <row r="1609" customFormat="1" x14ac:dyDescent="0.2"/>
    <row r="1610" customFormat="1" x14ac:dyDescent="0.2"/>
    <row r="1611" customFormat="1" x14ac:dyDescent="0.2"/>
    <row r="1612" customFormat="1" x14ac:dyDescent="0.2"/>
    <row r="1613" customFormat="1" x14ac:dyDescent="0.2"/>
    <row r="1614" customFormat="1" x14ac:dyDescent="0.2"/>
    <row r="1615" customFormat="1" x14ac:dyDescent="0.2"/>
    <row r="1616" customFormat="1" x14ac:dyDescent="0.2"/>
    <row r="1617" customFormat="1" x14ac:dyDescent="0.2"/>
    <row r="1618" customFormat="1" x14ac:dyDescent="0.2"/>
    <row r="1619" customFormat="1" x14ac:dyDescent="0.2"/>
    <row r="1620" customFormat="1" x14ac:dyDescent="0.2"/>
    <row r="1621" customFormat="1" x14ac:dyDescent="0.2"/>
    <row r="1622" customFormat="1" x14ac:dyDescent="0.2"/>
    <row r="1623" customFormat="1" x14ac:dyDescent="0.2"/>
    <row r="1624" customFormat="1" x14ac:dyDescent="0.2"/>
    <row r="1625" customFormat="1" x14ac:dyDescent="0.2"/>
    <row r="1626" customFormat="1" x14ac:dyDescent="0.2"/>
    <row r="1627" customFormat="1" x14ac:dyDescent="0.2"/>
    <row r="1628" customFormat="1" x14ac:dyDescent="0.2"/>
    <row r="1629" customFormat="1" x14ac:dyDescent="0.2"/>
    <row r="1630" customFormat="1" x14ac:dyDescent="0.2"/>
    <row r="1631" customFormat="1" x14ac:dyDescent="0.2"/>
    <row r="1632" customFormat="1" x14ac:dyDescent="0.2"/>
    <row r="1633" customFormat="1" x14ac:dyDescent="0.2"/>
    <row r="1634" customFormat="1" x14ac:dyDescent="0.2"/>
    <row r="1635" customFormat="1" x14ac:dyDescent="0.2"/>
    <row r="1636" customFormat="1" x14ac:dyDescent="0.2"/>
    <row r="1637" customFormat="1" x14ac:dyDescent="0.2"/>
    <row r="1638" customFormat="1" x14ac:dyDescent="0.2"/>
    <row r="1639" customFormat="1" x14ac:dyDescent="0.2"/>
    <row r="1640" customFormat="1" x14ac:dyDescent="0.2"/>
    <row r="1641" customFormat="1" x14ac:dyDescent="0.2"/>
    <row r="1642" customFormat="1" x14ac:dyDescent="0.2"/>
    <row r="1643" customFormat="1" x14ac:dyDescent="0.2"/>
    <row r="1644" customFormat="1" x14ac:dyDescent="0.2"/>
    <row r="1645" customFormat="1" x14ac:dyDescent="0.2"/>
    <row r="1646" customFormat="1" x14ac:dyDescent="0.2"/>
    <row r="1647" customFormat="1" x14ac:dyDescent="0.2"/>
    <row r="1648" customFormat="1" x14ac:dyDescent="0.2"/>
    <row r="1649" customFormat="1" x14ac:dyDescent="0.2"/>
    <row r="1650" customFormat="1" x14ac:dyDescent="0.2"/>
    <row r="1651" customFormat="1" x14ac:dyDescent="0.2"/>
    <row r="1652" customFormat="1" x14ac:dyDescent="0.2"/>
    <row r="1653" customFormat="1" x14ac:dyDescent="0.2"/>
    <row r="1654" customFormat="1" x14ac:dyDescent="0.2"/>
    <row r="1655" customFormat="1" x14ac:dyDescent="0.2"/>
    <row r="1656" customFormat="1" x14ac:dyDescent="0.2"/>
    <row r="1657" customFormat="1" x14ac:dyDescent="0.2"/>
    <row r="1658" customFormat="1" x14ac:dyDescent="0.2"/>
    <row r="1659" customFormat="1" x14ac:dyDescent="0.2"/>
    <row r="1660" customFormat="1" x14ac:dyDescent="0.2"/>
    <row r="1661" customFormat="1" x14ac:dyDescent="0.2"/>
    <row r="1662" customFormat="1" x14ac:dyDescent="0.2"/>
    <row r="1663" customFormat="1" x14ac:dyDescent="0.2"/>
    <row r="1664" customFormat="1" x14ac:dyDescent="0.2"/>
    <row r="1665" customFormat="1" x14ac:dyDescent="0.2"/>
    <row r="1666" customFormat="1" x14ac:dyDescent="0.2"/>
    <row r="1667" customFormat="1" x14ac:dyDescent="0.2"/>
    <row r="1668" customFormat="1" x14ac:dyDescent="0.2"/>
    <row r="1669" customFormat="1" x14ac:dyDescent="0.2"/>
    <row r="1670" customFormat="1" x14ac:dyDescent="0.2"/>
    <row r="1671" customFormat="1" x14ac:dyDescent="0.2"/>
    <row r="1672" customFormat="1" x14ac:dyDescent="0.2"/>
    <row r="1673" customFormat="1" x14ac:dyDescent="0.2"/>
    <row r="1674" customFormat="1" x14ac:dyDescent="0.2"/>
    <row r="1675" customFormat="1" x14ac:dyDescent="0.2"/>
    <row r="1676" customFormat="1" x14ac:dyDescent="0.2"/>
    <row r="1677" customFormat="1" x14ac:dyDescent="0.2"/>
    <row r="1678" customFormat="1" x14ac:dyDescent="0.2"/>
    <row r="1679" customFormat="1" x14ac:dyDescent="0.2"/>
    <row r="1680" customFormat="1" x14ac:dyDescent="0.2"/>
    <row r="1681" customFormat="1" x14ac:dyDescent="0.2"/>
    <row r="1682" customFormat="1" x14ac:dyDescent="0.2"/>
    <row r="1683" customFormat="1" x14ac:dyDescent="0.2"/>
    <row r="1684" customFormat="1" x14ac:dyDescent="0.2"/>
    <row r="1685" customFormat="1" x14ac:dyDescent="0.2"/>
    <row r="1686" customFormat="1" x14ac:dyDescent="0.2"/>
    <row r="1687" customFormat="1" x14ac:dyDescent="0.2"/>
    <row r="1688" customFormat="1" x14ac:dyDescent="0.2"/>
    <row r="1689" customFormat="1" x14ac:dyDescent="0.2"/>
    <row r="1690" customFormat="1" x14ac:dyDescent="0.2"/>
    <row r="1691" customFormat="1" x14ac:dyDescent="0.2"/>
    <row r="1692" customFormat="1" x14ac:dyDescent="0.2"/>
    <row r="1693" customFormat="1" x14ac:dyDescent="0.2"/>
    <row r="1694" customFormat="1" x14ac:dyDescent="0.2"/>
    <row r="1695" customFormat="1" x14ac:dyDescent="0.2"/>
    <row r="1696" customFormat="1" x14ac:dyDescent="0.2"/>
    <row r="1697" customFormat="1" x14ac:dyDescent="0.2"/>
    <row r="1698" customFormat="1" x14ac:dyDescent="0.2"/>
    <row r="1699" customFormat="1" x14ac:dyDescent="0.2"/>
    <row r="1700" customFormat="1" x14ac:dyDescent="0.2"/>
    <row r="1701" customFormat="1" x14ac:dyDescent="0.2"/>
    <row r="1702" customFormat="1" x14ac:dyDescent="0.2"/>
    <row r="1703" customFormat="1" x14ac:dyDescent="0.2"/>
    <row r="1704" customFormat="1" x14ac:dyDescent="0.2"/>
    <row r="1705" customFormat="1" x14ac:dyDescent="0.2"/>
    <row r="1706" customFormat="1" x14ac:dyDescent="0.2"/>
    <row r="1707" customFormat="1" x14ac:dyDescent="0.2"/>
    <row r="1708" customFormat="1" x14ac:dyDescent="0.2"/>
    <row r="1709" customFormat="1" x14ac:dyDescent="0.2"/>
    <row r="1710" customFormat="1" x14ac:dyDescent="0.2"/>
    <row r="1711" customFormat="1" x14ac:dyDescent="0.2"/>
    <row r="1712" customFormat="1" x14ac:dyDescent="0.2"/>
    <row r="1713" customFormat="1" x14ac:dyDescent="0.2"/>
    <row r="1714" customFormat="1" x14ac:dyDescent="0.2"/>
    <row r="1715" customFormat="1" x14ac:dyDescent="0.2"/>
    <row r="1716" customFormat="1" x14ac:dyDescent="0.2"/>
    <row r="1717" customFormat="1" x14ac:dyDescent="0.2"/>
    <row r="1718" customFormat="1" x14ac:dyDescent="0.2"/>
    <row r="1719" customFormat="1" x14ac:dyDescent="0.2"/>
    <row r="1720" customFormat="1" x14ac:dyDescent="0.2"/>
    <row r="1721" customFormat="1" x14ac:dyDescent="0.2"/>
    <row r="1722" customFormat="1" x14ac:dyDescent="0.2"/>
    <row r="1723" customFormat="1" x14ac:dyDescent="0.2"/>
    <row r="1724" customFormat="1" x14ac:dyDescent="0.2"/>
    <row r="1725" customFormat="1" x14ac:dyDescent="0.2"/>
    <row r="1726" customFormat="1" x14ac:dyDescent="0.2"/>
    <row r="1727" customFormat="1" x14ac:dyDescent="0.2"/>
    <row r="1728" customFormat="1" x14ac:dyDescent="0.2"/>
    <row r="1729" customFormat="1" x14ac:dyDescent="0.2"/>
    <row r="1730" customFormat="1" x14ac:dyDescent="0.2"/>
    <row r="1731" customFormat="1" x14ac:dyDescent="0.2"/>
    <row r="1732" customFormat="1" x14ac:dyDescent="0.2"/>
    <row r="1733" customFormat="1" x14ac:dyDescent="0.2"/>
    <row r="1734" customFormat="1" x14ac:dyDescent="0.2"/>
    <row r="1735" customFormat="1" x14ac:dyDescent="0.2"/>
    <row r="1736" customFormat="1" x14ac:dyDescent="0.2"/>
    <row r="1737" customFormat="1" x14ac:dyDescent="0.2"/>
    <row r="1738" customFormat="1" x14ac:dyDescent="0.2"/>
    <row r="1739" customFormat="1" x14ac:dyDescent="0.2"/>
    <row r="1740" customFormat="1" x14ac:dyDescent="0.2"/>
    <row r="1741" customFormat="1" x14ac:dyDescent="0.2"/>
    <row r="1742" customFormat="1" x14ac:dyDescent="0.2"/>
    <row r="1743" customFormat="1" x14ac:dyDescent="0.2"/>
    <row r="1744" customFormat="1" x14ac:dyDescent="0.2"/>
    <row r="1745" customFormat="1" x14ac:dyDescent="0.2"/>
    <row r="1746" customFormat="1" x14ac:dyDescent="0.2"/>
    <row r="1747" customFormat="1" x14ac:dyDescent="0.2"/>
    <row r="1748" customFormat="1" x14ac:dyDescent="0.2"/>
    <row r="1749" customFormat="1" x14ac:dyDescent="0.2"/>
    <row r="1750" customFormat="1" x14ac:dyDescent="0.2"/>
    <row r="1751" customFormat="1" x14ac:dyDescent="0.2"/>
    <row r="1752" customFormat="1" x14ac:dyDescent="0.2"/>
    <row r="1753" customFormat="1" x14ac:dyDescent="0.2"/>
    <row r="1754" customFormat="1" x14ac:dyDescent="0.2"/>
    <row r="1755" customFormat="1" x14ac:dyDescent="0.2"/>
    <row r="1756" customFormat="1" x14ac:dyDescent="0.2"/>
    <row r="1757" customFormat="1" x14ac:dyDescent="0.2"/>
    <row r="1758" customFormat="1" x14ac:dyDescent="0.2"/>
    <row r="1759" customFormat="1" x14ac:dyDescent="0.2"/>
    <row r="1760" customFormat="1" x14ac:dyDescent="0.2"/>
    <row r="1761" customFormat="1" x14ac:dyDescent="0.2"/>
    <row r="1762" customFormat="1" x14ac:dyDescent="0.2"/>
    <row r="1763" customFormat="1" x14ac:dyDescent="0.2"/>
    <row r="1764" customFormat="1" x14ac:dyDescent="0.2"/>
    <row r="1765" customFormat="1" x14ac:dyDescent="0.2"/>
    <row r="1766" customFormat="1" x14ac:dyDescent="0.2"/>
    <row r="1767" customFormat="1" x14ac:dyDescent="0.2"/>
    <row r="1768" customFormat="1" x14ac:dyDescent="0.2"/>
    <row r="1769" customFormat="1" x14ac:dyDescent="0.2"/>
    <row r="1770" customFormat="1" x14ac:dyDescent="0.2"/>
    <row r="1771" customFormat="1" x14ac:dyDescent="0.2"/>
    <row r="1772" customFormat="1" x14ac:dyDescent="0.2"/>
    <row r="1773" customFormat="1" x14ac:dyDescent="0.2"/>
    <row r="1774" customFormat="1" x14ac:dyDescent="0.2"/>
    <row r="1775" customFormat="1" x14ac:dyDescent="0.2"/>
    <row r="1776" customFormat="1" x14ac:dyDescent="0.2"/>
    <row r="1777" customFormat="1" x14ac:dyDescent="0.2"/>
    <row r="1778" customFormat="1" x14ac:dyDescent="0.2"/>
    <row r="1779" customFormat="1" x14ac:dyDescent="0.2"/>
    <row r="1780" customFormat="1" x14ac:dyDescent="0.2"/>
    <row r="1781" customFormat="1" x14ac:dyDescent="0.2"/>
    <row r="1782" customFormat="1" x14ac:dyDescent="0.2"/>
    <row r="1783" customFormat="1" x14ac:dyDescent="0.2"/>
    <row r="1784" customFormat="1" x14ac:dyDescent="0.2"/>
    <row r="1785" customFormat="1" x14ac:dyDescent="0.2"/>
    <row r="1786" customFormat="1" x14ac:dyDescent="0.2"/>
    <row r="1787" customFormat="1" x14ac:dyDescent="0.2"/>
    <row r="1788" customFormat="1" x14ac:dyDescent="0.2"/>
    <row r="1789" customFormat="1" x14ac:dyDescent="0.2"/>
    <row r="1790" customFormat="1" x14ac:dyDescent="0.2"/>
    <row r="1791" customFormat="1" x14ac:dyDescent="0.2"/>
    <row r="1792" customFormat="1" x14ac:dyDescent="0.2"/>
    <row r="1793" customFormat="1" x14ac:dyDescent="0.2"/>
    <row r="1794" customFormat="1" x14ac:dyDescent="0.2"/>
    <row r="1795" customFormat="1" x14ac:dyDescent="0.2"/>
    <row r="1796" customFormat="1" x14ac:dyDescent="0.2"/>
    <row r="1797" customFormat="1" x14ac:dyDescent="0.2"/>
    <row r="1798" customFormat="1" x14ac:dyDescent="0.2"/>
    <row r="1799" customFormat="1" x14ac:dyDescent="0.2"/>
    <row r="1800" customFormat="1" x14ac:dyDescent="0.2"/>
    <row r="1801" customFormat="1" x14ac:dyDescent="0.2"/>
    <row r="1802" customFormat="1" x14ac:dyDescent="0.2"/>
    <row r="1803" customFormat="1" x14ac:dyDescent="0.2"/>
    <row r="1804" customFormat="1" x14ac:dyDescent="0.2"/>
    <row r="1805" customFormat="1" x14ac:dyDescent="0.2"/>
    <row r="1806" customFormat="1" x14ac:dyDescent="0.2"/>
    <row r="1807" customFormat="1" x14ac:dyDescent="0.2"/>
    <row r="1808" customFormat="1" x14ac:dyDescent="0.2"/>
    <row r="1809" customFormat="1" x14ac:dyDescent="0.2"/>
    <row r="1810" customFormat="1" x14ac:dyDescent="0.2"/>
    <row r="1811" customFormat="1" x14ac:dyDescent="0.2"/>
    <row r="1812" customFormat="1" x14ac:dyDescent="0.2"/>
    <row r="1813" customFormat="1" x14ac:dyDescent="0.2"/>
    <row r="1814" customFormat="1" x14ac:dyDescent="0.2"/>
    <row r="1815" customFormat="1" x14ac:dyDescent="0.2"/>
    <row r="1816" customFormat="1" x14ac:dyDescent="0.2"/>
    <row r="1817" customFormat="1" x14ac:dyDescent="0.2"/>
    <row r="1818" customFormat="1" x14ac:dyDescent="0.2"/>
    <row r="1819" customFormat="1" x14ac:dyDescent="0.2"/>
    <row r="1820" customFormat="1" x14ac:dyDescent="0.2"/>
    <row r="1821" customFormat="1" x14ac:dyDescent="0.2"/>
    <row r="1822" customFormat="1" x14ac:dyDescent="0.2"/>
    <row r="1823" customFormat="1" x14ac:dyDescent="0.2"/>
    <row r="1824" customFormat="1" x14ac:dyDescent="0.2"/>
    <row r="1825" customFormat="1" x14ac:dyDescent="0.2"/>
    <row r="1826" customFormat="1" x14ac:dyDescent="0.2"/>
    <row r="1827" customFormat="1" x14ac:dyDescent="0.2"/>
    <row r="1828" customFormat="1" x14ac:dyDescent="0.2"/>
    <row r="1829" customFormat="1" x14ac:dyDescent="0.2"/>
    <row r="1830" customFormat="1" x14ac:dyDescent="0.2"/>
    <row r="1831" customFormat="1" x14ac:dyDescent="0.2"/>
    <row r="1832" customFormat="1" x14ac:dyDescent="0.2"/>
    <row r="1833" customFormat="1" x14ac:dyDescent="0.2"/>
    <row r="1834" customFormat="1" x14ac:dyDescent="0.2"/>
    <row r="1835" customFormat="1" x14ac:dyDescent="0.2"/>
    <row r="1836" customFormat="1" x14ac:dyDescent="0.2"/>
    <row r="1837" customFormat="1" x14ac:dyDescent="0.2"/>
    <row r="1838" customFormat="1" x14ac:dyDescent="0.2"/>
    <row r="1839" customFormat="1" x14ac:dyDescent="0.2"/>
    <row r="1840" customFormat="1" x14ac:dyDescent="0.2"/>
    <row r="1841" customFormat="1" x14ac:dyDescent="0.2"/>
    <row r="1842" customFormat="1" x14ac:dyDescent="0.2"/>
    <row r="1843" customFormat="1" x14ac:dyDescent="0.2"/>
    <row r="1844" customFormat="1" x14ac:dyDescent="0.2"/>
    <row r="1845" customFormat="1" x14ac:dyDescent="0.2"/>
    <row r="1846" customFormat="1" x14ac:dyDescent="0.2"/>
    <row r="1847" customFormat="1" x14ac:dyDescent="0.2"/>
    <row r="1848" customFormat="1" x14ac:dyDescent="0.2"/>
    <row r="1849" customFormat="1" x14ac:dyDescent="0.2"/>
    <row r="1850" customFormat="1" x14ac:dyDescent="0.2"/>
    <row r="1851" customFormat="1" x14ac:dyDescent="0.2"/>
    <row r="1852" customFormat="1" x14ac:dyDescent="0.2"/>
    <row r="1853" customFormat="1" x14ac:dyDescent="0.2"/>
    <row r="1854" customFormat="1" x14ac:dyDescent="0.2"/>
    <row r="1855" customFormat="1" x14ac:dyDescent="0.2"/>
    <row r="1856" customFormat="1" x14ac:dyDescent="0.2"/>
    <row r="1857" customFormat="1" x14ac:dyDescent="0.2"/>
    <row r="1858" customFormat="1" x14ac:dyDescent="0.2"/>
    <row r="1859" customFormat="1" x14ac:dyDescent="0.2"/>
    <row r="1860" customFormat="1" x14ac:dyDescent="0.2"/>
    <row r="1861" customFormat="1" x14ac:dyDescent="0.2"/>
    <row r="1862" customFormat="1" x14ac:dyDescent="0.2"/>
    <row r="1863" customFormat="1" x14ac:dyDescent="0.2"/>
    <row r="1864" customFormat="1" x14ac:dyDescent="0.2"/>
    <row r="1865" customFormat="1" x14ac:dyDescent="0.2"/>
    <row r="1866" customFormat="1" x14ac:dyDescent="0.2"/>
    <row r="1867" customFormat="1" x14ac:dyDescent="0.2"/>
    <row r="1868" customFormat="1" x14ac:dyDescent="0.2"/>
    <row r="1869" customFormat="1" x14ac:dyDescent="0.2"/>
    <row r="1870" customFormat="1" x14ac:dyDescent="0.2"/>
    <row r="1871" customFormat="1" x14ac:dyDescent="0.2"/>
    <row r="1872" customFormat="1" x14ac:dyDescent="0.2"/>
    <row r="1873" customFormat="1" x14ac:dyDescent="0.2"/>
    <row r="1874" customFormat="1" x14ac:dyDescent="0.2"/>
    <row r="1875" customFormat="1" x14ac:dyDescent="0.2"/>
    <row r="1876" customFormat="1" x14ac:dyDescent="0.2"/>
    <row r="1877" customFormat="1" x14ac:dyDescent="0.2"/>
    <row r="1878" customFormat="1" x14ac:dyDescent="0.2"/>
    <row r="1879" customFormat="1" x14ac:dyDescent="0.2"/>
    <row r="1880" customFormat="1" x14ac:dyDescent="0.2"/>
    <row r="1881" customFormat="1" x14ac:dyDescent="0.2"/>
    <row r="1882" customFormat="1" x14ac:dyDescent="0.2"/>
    <row r="1883" customFormat="1" x14ac:dyDescent="0.2"/>
    <row r="1884" customFormat="1" x14ac:dyDescent="0.2"/>
    <row r="1885" customFormat="1" x14ac:dyDescent="0.2"/>
    <row r="1886" customFormat="1" x14ac:dyDescent="0.2"/>
    <row r="1887" customFormat="1" x14ac:dyDescent="0.2"/>
    <row r="1888" customFormat="1" x14ac:dyDescent="0.2"/>
    <row r="1889" customFormat="1" x14ac:dyDescent="0.2"/>
    <row r="1890" customFormat="1" x14ac:dyDescent="0.2"/>
    <row r="1891" customFormat="1" x14ac:dyDescent="0.2"/>
    <row r="1892" customFormat="1" x14ac:dyDescent="0.2"/>
    <row r="1893" customFormat="1" x14ac:dyDescent="0.2"/>
    <row r="1894" customFormat="1" x14ac:dyDescent="0.2"/>
    <row r="1895" customFormat="1" x14ac:dyDescent="0.2"/>
    <row r="1896" customFormat="1" x14ac:dyDescent="0.2"/>
    <row r="1897" customFormat="1" x14ac:dyDescent="0.2"/>
    <row r="1898" customFormat="1" x14ac:dyDescent="0.2"/>
    <row r="1899" customFormat="1" x14ac:dyDescent="0.2"/>
    <row r="1900" customFormat="1" x14ac:dyDescent="0.2"/>
    <row r="1901" customFormat="1" x14ac:dyDescent="0.2"/>
    <row r="1902" customFormat="1" x14ac:dyDescent="0.2"/>
    <row r="1903" customFormat="1" x14ac:dyDescent="0.2"/>
    <row r="1904" customFormat="1" x14ac:dyDescent="0.2"/>
    <row r="1905" customFormat="1" x14ac:dyDescent="0.2"/>
    <row r="1906" customFormat="1" x14ac:dyDescent="0.2"/>
    <row r="1907" customFormat="1" x14ac:dyDescent="0.2"/>
    <row r="1908" customFormat="1" x14ac:dyDescent="0.2"/>
    <row r="1909" customFormat="1" x14ac:dyDescent="0.2"/>
    <row r="1910" customFormat="1" x14ac:dyDescent="0.2"/>
    <row r="1911" customFormat="1" x14ac:dyDescent="0.2"/>
    <row r="1912" customFormat="1" x14ac:dyDescent="0.2"/>
    <row r="1913" customFormat="1" x14ac:dyDescent="0.2"/>
    <row r="1914" customFormat="1" x14ac:dyDescent="0.2"/>
    <row r="1915" customFormat="1" x14ac:dyDescent="0.2"/>
    <row r="1916" customFormat="1" x14ac:dyDescent="0.2"/>
    <row r="1917" customFormat="1" x14ac:dyDescent="0.2"/>
    <row r="1918" customFormat="1" x14ac:dyDescent="0.2"/>
    <row r="1919" customFormat="1" x14ac:dyDescent="0.2"/>
    <row r="1920" customFormat="1" x14ac:dyDescent="0.2"/>
    <row r="1921" customFormat="1" x14ac:dyDescent="0.2"/>
    <row r="1922" customFormat="1" x14ac:dyDescent="0.2"/>
    <row r="1923" customFormat="1" x14ac:dyDescent="0.2"/>
    <row r="1924" customFormat="1" x14ac:dyDescent="0.2"/>
    <row r="1925" customFormat="1" x14ac:dyDescent="0.2"/>
    <row r="1926" customFormat="1" x14ac:dyDescent="0.2"/>
    <row r="1927" customFormat="1" x14ac:dyDescent="0.2"/>
    <row r="1928" customFormat="1" x14ac:dyDescent="0.2"/>
    <row r="1929" customFormat="1" x14ac:dyDescent="0.2"/>
    <row r="1930" customFormat="1" x14ac:dyDescent="0.2"/>
    <row r="1931" customFormat="1" x14ac:dyDescent="0.2"/>
    <row r="1932" customFormat="1" x14ac:dyDescent="0.2"/>
    <row r="1933" customFormat="1" x14ac:dyDescent="0.2"/>
    <row r="1934" customFormat="1" x14ac:dyDescent="0.2"/>
    <row r="1935" customFormat="1" x14ac:dyDescent="0.2"/>
    <row r="1936" customFormat="1" x14ac:dyDescent="0.2"/>
    <row r="1937" customFormat="1" x14ac:dyDescent="0.2"/>
    <row r="1938" customFormat="1" x14ac:dyDescent="0.2"/>
    <row r="1939" customFormat="1" x14ac:dyDescent="0.2"/>
    <row r="1940" customFormat="1" x14ac:dyDescent="0.2"/>
    <row r="1941" customFormat="1" x14ac:dyDescent="0.2"/>
    <row r="1942" customFormat="1" x14ac:dyDescent="0.2"/>
    <row r="1943" customFormat="1" x14ac:dyDescent="0.2"/>
    <row r="1944" customFormat="1" x14ac:dyDescent="0.2"/>
    <row r="1945" customFormat="1" x14ac:dyDescent="0.2"/>
    <row r="1946" customFormat="1" x14ac:dyDescent="0.2"/>
    <row r="1947" customFormat="1" x14ac:dyDescent="0.2"/>
    <row r="1948" customFormat="1" x14ac:dyDescent="0.2"/>
    <row r="1949" customFormat="1" x14ac:dyDescent="0.2"/>
    <row r="1950" customFormat="1" x14ac:dyDescent="0.2"/>
    <row r="1951" customFormat="1" x14ac:dyDescent="0.2"/>
    <row r="1952" customFormat="1" x14ac:dyDescent="0.2"/>
    <row r="1953" customFormat="1" x14ac:dyDescent="0.2"/>
    <row r="1954" customFormat="1" x14ac:dyDescent="0.2"/>
    <row r="1955" customFormat="1" x14ac:dyDescent="0.2"/>
    <row r="1956" customFormat="1" x14ac:dyDescent="0.2"/>
    <row r="1957" customFormat="1" x14ac:dyDescent="0.2"/>
    <row r="1958" customFormat="1" x14ac:dyDescent="0.2"/>
    <row r="1959" customFormat="1" x14ac:dyDescent="0.2"/>
    <row r="1960" customFormat="1" x14ac:dyDescent="0.2"/>
    <row r="1961" customFormat="1" x14ac:dyDescent="0.2"/>
    <row r="1962" customFormat="1" x14ac:dyDescent="0.2"/>
    <row r="1963" customFormat="1" x14ac:dyDescent="0.2"/>
    <row r="1964" customFormat="1" x14ac:dyDescent="0.2"/>
    <row r="1965" customFormat="1" x14ac:dyDescent="0.2"/>
    <row r="1966" customFormat="1" x14ac:dyDescent="0.2"/>
    <row r="1967" customFormat="1" x14ac:dyDescent="0.2"/>
    <row r="1968" customFormat="1" x14ac:dyDescent="0.2"/>
    <row r="1969" customFormat="1" x14ac:dyDescent="0.2"/>
    <row r="1970" customFormat="1" x14ac:dyDescent="0.2"/>
    <row r="1971" customFormat="1" x14ac:dyDescent="0.2"/>
    <row r="1972" customFormat="1" x14ac:dyDescent="0.2"/>
    <row r="1973" customFormat="1" x14ac:dyDescent="0.2"/>
    <row r="1974" customFormat="1" x14ac:dyDescent="0.2"/>
    <row r="1975" customFormat="1" x14ac:dyDescent="0.2"/>
    <row r="1976" customFormat="1" x14ac:dyDescent="0.2"/>
    <row r="1977" customFormat="1" x14ac:dyDescent="0.2"/>
    <row r="1978" customFormat="1" x14ac:dyDescent="0.2"/>
    <row r="1979" customFormat="1" x14ac:dyDescent="0.2"/>
    <row r="1980" customFormat="1" x14ac:dyDescent="0.2"/>
    <row r="1981" customFormat="1" x14ac:dyDescent="0.2"/>
    <row r="1982" customFormat="1" x14ac:dyDescent="0.2"/>
    <row r="1983" customFormat="1" x14ac:dyDescent="0.2"/>
    <row r="1984" customFormat="1" x14ac:dyDescent="0.2"/>
    <row r="1985" customFormat="1" x14ac:dyDescent="0.2"/>
    <row r="1986" customFormat="1" x14ac:dyDescent="0.2"/>
    <row r="1987" customFormat="1" x14ac:dyDescent="0.2"/>
    <row r="1988" customFormat="1" x14ac:dyDescent="0.2"/>
    <row r="1989" customFormat="1" x14ac:dyDescent="0.2"/>
    <row r="1990" customFormat="1" x14ac:dyDescent="0.2"/>
    <row r="1991" customFormat="1" x14ac:dyDescent="0.2"/>
    <row r="1992" customFormat="1" x14ac:dyDescent="0.2"/>
    <row r="1993" customFormat="1" x14ac:dyDescent="0.2"/>
    <row r="1994" customFormat="1" x14ac:dyDescent="0.2"/>
    <row r="1995" customFormat="1" x14ac:dyDescent="0.2"/>
    <row r="1996" customFormat="1" x14ac:dyDescent="0.2"/>
    <row r="1997" customFormat="1" x14ac:dyDescent="0.2"/>
    <row r="1998" customFormat="1" x14ac:dyDescent="0.2"/>
    <row r="1999" customFormat="1" x14ac:dyDescent="0.2"/>
    <row r="2000" customFormat="1" x14ac:dyDescent="0.2"/>
    <row r="2001" customFormat="1" x14ac:dyDescent="0.2"/>
    <row r="2002" customFormat="1" x14ac:dyDescent="0.2"/>
    <row r="2003" customFormat="1" x14ac:dyDescent="0.2"/>
    <row r="2004" customFormat="1" x14ac:dyDescent="0.2"/>
    <row r="2005" customFormat="1" x14ac:dyDescent="0.2"/>
    <row r="2006" customFormat="1" x14ac:dyDescent="0.2"/>
    <row r="2007" customFormat="1" x14ac:dyDescent="0.2"/>
    <row r="2008" customFormat="1" x14ac:dyDescent="0.2"/>
    <row r="2009" customFormat="1" x14ac:dyDescent="0.2"/>
    <row r="2010" customFormat="1" x14ac:dyDescent="0.2"/>
    <row r="2011" customFormat="1" x14ac:dyDescent="0.2"/>
    <row r="2012" customFormat="1" x14ac:dyDescent="0.2"/>
    <row r="2013" customFormat="1" x14ac:dyDescent="0.2"/>
    <row r="2014" customFormat="1" x14ac:dyDescent="0.2"/>
    <row r="2015" customFormat="1" x14ac:dyDescent="0.2"/>
    <row r="2016" customFormat="1" x14ac:dyDescent="0.2"/>
    <row r="2017" customFormat="1" x14ac:dyDescent="0.2"/>
    <row r="2018" customFormat="1" x14ac:dyDescent="0.2"/>
    <row r="2019" customFormat="1" x14ac:dyDescent="0.2"/>
    <row r="2020" customFormat="1" x14ac:dyDescent="0.2"/>
    <row r="2021" customFormat="1" x14ac:dyDescent="0.2"/>
    <row r="2022" customFormat="1" x14ac:dyDescent="0.2"/>
    <row r="2023" customFormat="1" x14ac:dyDescent="0.2"/>
    <row r="2024" customFormat="1" x14ac:dyDescent="0.2"/>
    <row r="2025" customFormat="1" x14ac:dyDescent="0.2"/>
    <row r="2026" customFormat="1" x14ac:dyDescent="0.2"/>
    <row r="2027" customFormat="1" x14ac:dyDescent="0.2"/>
    <row r="2028" customFormat="1" x14ac:dyDescent="0.2"/>
    <row r="2029" customFormat="1" x14ac:dyDescent="0.2"/>
    <row r="2030" customFormat="1" x14ac:dyDescent="0.2"/>
    <row r="2031" customFormat="1" x14ac:dyDescent="0.2"/>
    <row r="2032" customFormat="1" x14ac:dyDescent="0.2"/>
    <row r="2033" customFormat="1" x14ac:dyDescent="0.2"/>
    <row r="2034" customFormat="1" x14ac:dyDescent="0.2"/>
    <row r="2035" customFormat="1" x14ac:dyDescent="0.2"/>
    <row r="2036" customFormat="1" x14ac:dyDescent="0.2"/>
    <row r="2037" customFormat="1" x14ac:dyDescent="0.2"/>
    <row r="2038" customFormat="1" x14ac:dyDescent="0.2"/>
    <row r="2039" customFormat="1" x14ac:dyDescent="0.2"/>
    <row r="2040" customFormat="1" x14ac:dyDescent="0.2"/>
    <row r="2041" customFormat="1" x14ac:dyDescent="0.2"/>
    <row r="2042" customFormat="1" x14ac:dyDescent="0.2"/>
    <row r="2043" customFormat="1" x14ac:dyDescent="0.2"/>
    <row r="2044" customFormat="1" x14ac:dyDescent="0.2"/>
    <row r="2045" customFormat="1" x14ac:dyDescent="0.2"/>
    <row r="2046" customFormat="1" x14ac:dyDescent="0.2"/>
    <row r="2047" customFormat="1" x14ac:dyDescent="0.2"/>
    <row r="2048" customFormat="1" x14ac:dyDescent="0.2"/>
    <row r="2049" customFormat="1" x14ac:dyDescent="0.2"/>
    <row r="2050" customFormat="1" x14ac:dyDescent="0.2"/>
    <row r="2051" customFormat="1" x14ac:dyDescent="0.2"/>
    <row r="2052" customFormat="1" x14ac:dyDescent="0.2"/>
    <row r="2053" customFormat="1" x14ac:dyDescent="0.2"/>
    <row r="2054" customFormat="1" x14ac:dyDescent="0.2"/>
    <row r="2055" customFormat="1" x14ac:dyDescent="0.2"/>
    <row r="2056" customFormat="1" x14ac:dyDescent="0.2"/>
    <row r="2057" customFormat="1" x14ac:dyDescent="0.2"/>
    <row r="2058" customFormat="1" x14ac:dyDescent="0.2"/>
    <row r="2059" customFormat="1" x14ac:dyDescent="0.2"/>
    <row r="2060" customFormat="1" x14ac:dyDescent="0.2"/>
    <row r="2061" customFormat="1" x14ac:dyDescent="0.2"/>
    <row r="2062" customFormat="1" x14ac:dyDescent="0.2"/>
    <row r="2063" customFormat="1" x14ac:dyDescent="0.2"/>
    <row r="2064" customFormat="1" x14ac:dyDescent="0.2"/>
    <row r="2065" customFormat="1" x14ac:dyDescent="0.2"/>
    <row r="2066" customFormat="1" x14ac:dyDescent="0.2"/>
    <row r="2067" customFormat="1" x14ac:dyDescent="0.2"/>
    <row r="2068" customFormat="1" x14ac:dyDescent="0.2"/>
    <row r="2069" customFormat="1" x14ac:dyDescent="0.2"/>
    <row r="2070" customFormat="1" x14ac:dyDescent="0.2"/>
    <row r="2071" customFormat="1" x14ac:dyDescent="0.2"/>
    <row r="2072" customFormat="1" x14ac:dyDescent="0.2"/>
    <row r="2073" customFormat="1" x14ac:dyDescent="0.2"/>
    <row r="2074" customFormat="1" x14ac:dyDescent="0.2"/>
    <row r="2075" customFormat="1" x14ac:dyDescent="0.2"/>
    <row r="2076" customFormat="1" x14ac:dyDescent="0.2"/>
    <row r="2077" customFormat="1" x14ac:dyDescent="0.2"/>
    <row r="2078" customFormat="1" x14ac:dyDescent="0.2"/>
    <row r="2079" customFormat="1" x14ac:dyDescent="0.2"/>
    <row r="2080" customFormat="1" x14ac:dyDescent="0.2"/>
    <row r="2081" customFormat="1" x14ac:dyDescent="0.2"/>
    <row r="2082" customFormat="1" x14ac:dyDescent="0.2"/>
    <row r="2083" customFormat="1" x14ac:dyDescent="0.2"/>
    <row r="2084" customFormat="1" x14ac:dyDescent="0.2"/>
    <row r="2085" customFormat="1" x14ac:dyDescent="0.2"/>
    <row r="2086" customFormat="1" x14ac:dyDescent="0.2"/>
    <row r="2087" customFormat="1" x14ac:dyDescent="0.2"/>
    <row r="2088" customFormat="1" x14ac:dyDescent="0.2"/>
    <row r="2089" customFormat="1" x14ac:dyDescent="0.2"/>
    <row r="2090" customFormat="1" x14ac:dyDescent="0.2"/>
    <row r="2091" customFormat="1" x14ac:dyDescent="0.2"/>
    <row r="2092" customFormat="1" x14ac:dyDescent="0.2"/>
    <row r="2093" customFormat="1" x14ac:dyDescent="0.2"/>
    <row r="2094" customFormat="1" x14ac:dyDescent="0.2"/>
    <row r="2095" customFormat="1" x14ac:dyDescent="0.2"/>
    <row r="2096" customFormat="1" x14ac:dyDescent="0.2"/>
    <row r="2097" customFormat="1" x14ac:dyDescent="0.2"/>
    <row r="2098" customFormat="1" x14ac:dyDescent="0.2"/>
    <row r="2099" customFormat="1" x14ac:dyDescent="0.2"/>
    <row r="2100" customFormat="1" x14ac:dyDescent="0.2"/>
    <row r="2101" customFormat="1" x14ac:dyDescent="0.2"/>
    <row r="2102" customFormat="1" x14ac:dyDescent="0.2"/>
    <row r="2103" customFormat="1" x14ac:dyDescent="0.2"/>
    <row r="2104" customFormat="1" x14ac:dyDescent="0.2"/>
    <row r="2105" customFormat="1" x14ac:dyDescent="0.2"/>
    <row r="2106" customFormat="1" x14ac:dyDescent="0.2"/>
    <row r="2107" customFormat="1" x14ac:dyDescent="0.2"/>
    <row r="2108" customFormat="1" x14ac:dyDescent="0.2"/>
    <row r="2109" customFormat="1" x14ac:dyDescent="0.2"/>
    <row r="2110" customFormat="1" x14ac:dyDescent="0.2"/>
    <row r="2111" customFormat="1" x14ac:dyDescent="0.2"/>
    <row r="2112" customFormat="1" x14ac:dyDescent="0.2"/>
    <row r="2113" customFormat="1" x14ac:dyDescent="0.2"/>
    <row r="2114" customFormat="1" x14ac:dyDescent="0.2"/>
    <row r="2115" customFormat="1" x14ac:dyDescent="0.2"/>
    <row r="2116" customFormat="1" x14ac:dyDescent="0.2"/>
    <row r="2117" customFormat="1" x14ac:dyDescent="0.2"/>
    <row r="2118" customFormat="1" x14ac:dyDescent="0.2"/>
    <row r="2119" customFormat="1" x14ac:dyDescent="0.2"/>
    <row r="2120" customFormat="1" x14ac:dyDescent="0.2"/>
    <row r="2121" customFormat="1" x14ac:dyDescent="0.2"/>
    <row r="2122" customFormat="1" x14ac:dyDescent="0.2"/>
    <row r="2123" customFormat="1" x14ac:dyDescent="0.2"/>
    <row r="2124" customFormat="1" x14ac:dyDescent="0.2"/>
    <row r="2125" customFormat="1" x14ac:dyDescent="0.2"/>
    <row r="2126" customFormat="1" x14ac:dyDescent="0.2"/>
    <row r="2127" customFormat="1" x14ac:dyDescent="0.2"/>
    <row r="2128" customFormat="1" x14ac:dyDescent="0.2"/>
    <row r="2129" customFormat="1" x14ac:dyDescent="0.2"/>
    <row r="2130" customFormat="1" x14ac:dyDescent="0.2"/>
    <row r="2131" customFormat="1" x14ac:dyDescent="0.2"/>
    <row r="2132" customFormat="1" x14ac:dyDescent="0.2"/>
    <row r="2133" customFormat="1" x14ac:dyDescent="0.2"/>
    <row r="2134" customFormat="1" x14ac:dyDescent="0.2"/>
    <row r="2135" customFormat="1" x14ac:dyDescent="0.2"/>
    <row r="2136" customFormat="1" x14ac:dyDescent="0.2"/>
    <row r="2137" customFormat="1" x14ac:dyDescent="0.2"/>
    <row r="2138" customFormat="1" x14ac:dyDescent="0.2"/>
    <row r="2139" customFormat="1" x14ac:dyDescent="0.2"/>
    <row r="2140" customFormat="1" x14ac:dyDescent="0.2"/>
    <row r="2141" customFormat="1" x14ac:dyDescent="0.2"/>
    <row r="2142" customFormat="1" x14ac:dyDescent="0.2"/>
    <row r="2143" customFormat="1" x14ac:dyDescent="0.2"/>
    <row r="2144" customFormat="1" x14ac:dyDescent="0.2"/>
    <row r="2145" customFormat="1" x14ac:dyDescent="0.2"/>
    <row r="2146" customFormat="1" x14ac:dyDescent="0.2"/>
    <row r="2147" customFormat="1" x14ac:dyDescent="0.2"/>
    <row r="2148" customFormat="1" x14ac:dyDescent="0.2"/>
    <row r="2149" customFormat="1" x14ac:dyDescent="0.2"/>
    <row r="2150" customFormat="1" x14ac:dyDescent="0.2"/>
    <row r="2151" customFormat="1" x14ac:dyDescent="0.2"/>
    <row r="2152" customFormat="1" x14ac:dyDescent="0.2"/>
    <row r="2153" customFormat="1" x14ac:dyDescent="0.2"/>
    <row r="2154" customFormat="1" x14ac:dyDescent="0.2"/>
    <row r="2155" customFormat="1" x14ac:dyDescent="0.2"/>
    <row r="2156" customFormat="1" x14ac:dyDescent="0.2"/>
    <row r="2157" customFormat="1" x14ac:dyDescent="0.2"/>
    <row r="2158" customFormat="1" x14ac:dyDescent="0.2"/>
    <row r="2159" customFormat="1" x14ac:dyDescent="0.2"/>
    <row r="2160" customFormat="1" x14ac:dyDescent="0.2"/>
    <row r="2161" customFormat="1" x14ac:dyDescent="0.2"/>
    <row r="2162" customFormat="1" x14ac:dyDescent="0.2"/>
    <row r="2163" customFormat="1" x14ac:dyDescent="0.2"/>
    <row r="2164" customFormat="1" x14ac:dyDescent="0.2"/>
    <row r="2165" customFormat="1" x14ac:dyDescent="0.2"/>
    <row r="2166" customFormat="1" x14ac:dyDescent="0.2"/>
    <row r="2167" customFormat="1" x14ac:dyDescent="0.2"/>
    <row r="2168" customFormat="1" x14ac:dyDescent="0.2"/>
    <row r="2169" customFormat="1" x14ac:dyDescent="0.2"/>
    <row r="2170" customFormat="1" x14ac:dyDescent="0.2"/>
    <row r="2171" customFormat="1" x14ac:dyDescent="0.2"/>
    <row r="2172" customFormat="1" x14ac:dyDescent="0.2"/>
    <row r="2173" customFormat="1" x14ac:dyDescent="0.2"/>
    <row r="2174" customFormat="1" x14ac:dyDescent="0.2"/>
    <row r="2175" customFormat="1" x14ac:dyDescent="0.2"/>
    <row r="2176" customFormat="1" x14ac:dyDescent="0.2"/>
    <row r="2177" customFormat="1" x14ac:dyDescent="0.2"/>
    <row r="2178" customFormat="1" x14ac:dyDescent="0.2"/>
    <row r="2179" customFormat="1" x14ac:dyDescent="0.2"/>
    <row r="2180" customFormat="1" x14ac:dyDescent="0.2"/>
    <row r="2181" customFormat="1" x14ac:dyDescent="0.2"/>
    <row r="2182" customFormat="1" x14ac:dyDescent="0.2"/>
    <row r="2183" customFormat="1" x14ac:dyDescent="0.2"/>
    <row r="2184" customFormat="1" x14ac:dyDescent="0.2"/>
    <row r="2185" customFormat="1" x14ac:dyDescent="0.2"/>
    <row r="2186" customFormat="1" x14ac:dyDescent="0.2"/>
    <row r="2187" customFormat="1" x14ac:dyDescent="0.2"/>
    <row r="2188" customFormat="1" x14ac:dyDescent="0.2"/>
    <row r="2189" customFormat="1" x14ac:dyDescent="0.2"/>
    <row r="2190" customFormat="1" x14ac:dyDescent="0.2"/>
    <row r="2191" customFormat="1" x14ac:dyDescent="0.2"/>
    <row r="2192" customFormat="1" x14ac:dyDescent="0.2"/>
    <row r="2193" customFormat="1" x14ac:dyDescent="0.2"/>
    <row r="2194" customFormat="1" x14ac:dyDescent="0.2"/>
    <row r="2195" customFormat="1" x14ac:dyDescent="0.2"/>
    <row r="2196" customFormat="1" x14ac:dyDescent="0.2"/>
    <row r="2197" customFormat="1" x14ac:dyDescent="0.2"/>
    <row r="2198" customFormat="1" x14ac:dyDescent="0.2"/>
    <row r="2199" customFormat="1" x14ac:dyDescent="0.2"/>
    <row r="2200" customFormat="1" x14ac:dyDescent="0.2"/>
    <row r="2201" customFormat="1" x14ac:dyDescent="0.2"/>
    <row r="2202" customFormat="1" x14ac:dyDescent="0.2"/>
    <row r="2203" customFormat="1" x14ac:dyDescent="0.2"/>
    <row r="2204" customFormat="1" x14ac:dyDescent="0.2"/>
    <row r="2205" customFormat="1" x14ac:dyDescent="0.2"/>
    <row r="2206" customFormat="1" x14ac:dyDescent="0.2"/>
    <row r="2207" customFormat="1" x14ac:dyDescent="0.2"/>
    <row r="2208" customFormat="1" x14ac:dyDescent="0.2"/>
    <row r="2209" customFormat="1" x14ac:dyDescent="0.2"/>
    <row r="2210" customFormat="1" x14ac:dyDescent="0.2"/>
    <row r="2211" customFormat="1" x14ac:dyDescent="0.2"/>
    <row r="2212" customFormat="1" x14ac:dyDescent="0.2"/>
    <row r="2213" customFormat="1" x14ac:dyDescent="0.2"/>
    <row r="2214" customFormat="1" x14ac:dyDescent="0.2"/>
    <row r="2215" customFormat="1" x14ac:dyDescent="0.2"/>
    <row r="2216" customFormat="1" x14ac:dyDescent="0.2"/>
    <row r="2217" customFormat="1" x14ac:dyDescent="0.2"/>
    <row r="2218" customFormat="1" x14ac:dyDescent="0.2"/>
    <row r="2219" customFormat="1" x14ac:dyDescent="0.2"/>
    <row r="2220" customFormat="1" x14ac:dyDescent="0.2"/>
    <row r="2221" customFormat="1" x14ac:dyDescent="0.2"/>
    <row r="2222" customFormat="1" x14ac:dyDescent="0.2"/>
    <row r="2223" customFormat="1" x14ac:dyDescent="0.2"/>
    <row r="2224" customFormat="1" x14ac:dyDescent="0.2"/>
    <row r="2225" customFormat="1" x14ac:dyDescent="0.2"/>
    <row r="2226" customFormat="1" x14ac:dyDescent="0.2"/>
    <row r="2227" customFormat="1" x14ac:dyDescent="0.2"/>
    <row r="2228" customFormat="1" x14ac:dyDescent="0.2"/>
    <row r="2229" customFormat="1" x14ac:dyDescent="0.2"/>
    <row r="2230" customFormat="1" x14ac:dyDescent="0.2"/>
    <row r="2231" customFormat="1" x14ac:dyDescent="0.2"/>
    <row r="2232" customFormat="1" x14ac:dyDescent="0.2"/>
    <row r="2233" customFormat="1" x14ac:dyDescent="0.2"/>
    <row r="2234" customFormat="1" x14ac:dyDescent="0.2"/>
    <row r="2235" customFormat="1" x14ac:dyDescent="0.2"/>
    <row r="2236" customFormat="1" x14ac:dyDescent="0.2"/>
    <row r="2237" customFormat="1" x14ac:dyDescent="0.2"/>
    <row r="2238" customFormat="1" x14ac:dyDescent="0.2"/>
    <row r="2239" customFormat="1" x14ac:dyDescent="0.2"/>
    <row r="2240" customFormat="1" x14ac:dyDescent="0.2"/>
    <row r="2241" customFormat="1" x14ac:dyDescent="0.2"/>
    <row r="2242" customFormat="1" x14ac:dyDescent="0.2"/>
    <row r="2243" customFormat="1" x14ac:dyDescent="0.2"/>
    <row r="2244" customFormat="1" x14ac:dyDescent="0.2"/>
    <row r="2245" customFormat="1" x14ac:dyDescent="0.2"/>
    <row r="2246" customFormat="1" x14ac:dyDescent="0.2"/>
    <row r="2247" customFormat="1" x14ac:dyDescent="0.2"/>
    <row r="2248" customFormat="1" x14ac:dyDescent="0.2"/>
    <row r="2249" customFormat="1" x14ac:dyDescent="0.2"/>
    <row r="2250" customFormat="1" x14ac:dyDescent="0.2"/>
    <row r="2251" customFormat="1" x14ac:dyDescent="0.2"/>
    <row r="2252" customFormat="1" x14ac:dyDescent="0.2"/>
    <row r="2253" customFormat="1" x14ac:dyDescent="0.2"/>
    <row r="2254" customFormat="1" x14ac:dyDescent="0.2"/>
    <row r="2255" customFormat="1" x14ac:dyDescent="0.2"/>
    <row r="2256" customFormat="1" x14ac:dyDescent="0.2"/>
    <row r="2257" customFormat="1" x14ac:dyDescent="0.2"/>
    <row r="2258" customFormat="1" x14ac:dyDescent="0.2"/>
    <row r="2259" customFormat="1" x14ac:dyDescent="0.2"/>
    <row r="2260" customFormat="1" x14ac:dyDescent="0.2"/>
    <row r="2261" customFormat="1" x14ac:dyDescent="0.2"/>
    <row r="2262" customFormat="1" x14ac:dyDescent="0.2"/>
    <row r="2263" customFormat="1" x14ac:dyDescent="0.2"/>
    <row r="2264" customFormat="1" x14ac:dyDescent="0.2"/>
    <row r="2265" customFormat="1" x14ac:dyDescent="0.2"/>
    <row r="2266" customFormat="1" x14ac:dyDescent="0.2"/>
    <row r="2267" customFormat="1" x14ac:dyDescent="0.2"/>
    <row r="2268" customFormat="1" x14ac:dyDescent="0.2"/>
    <row r="2269" customFormat="1" x14ac:dyDescent="0.2"/>
    <row r="2270" customFormat="1" x14ac:dyDescent="0.2"/>
    <row r="2271" customFormat="1" x14ac:dyDescent="0.2"/>
    <row r="2272" customFormat="1" x14ac:dyDescent="0.2"/>
    <row r="2273" customFormat="1" x14ac:dyDescent="0.2"/>
    <row r="2274" customFormat="1" x14ac:dyDescent="0.2"/>
    <row r="2275" customFormat="1" x14ac:dyDescent="0.2"/>
    <row r="2276" customFormat="1" x14ac:dyDescent="0.2"/>
    <row r="2277" customFormat="1" x14ac:dyDescent="0.2"/>
    <row r="2278" customFormat="1" x14ac:dyDescent="0.2"/>
    <row r="2279" customFormat="1" x14ac:dyDescent="0.2"/>
    <row r="2280" customFormat="1" x14ac:dyDescent="0.2"/>
    <row r="2281" customFormat="1" x14ac:dyDescent="0.2"/>
    <row r="2282" customFormat="1" x14ac:dyDescent="0.2"/>
    <row r="2283" customFormat="1" x14ac:dyDescent="0.2"/>
    <row r="2284" customFormat="1" x14ac:dyDescent="0.2"/>
    <row r="2285" customFormat="1" x14ac:dyDescent="0.2"/>
    <row r="2286" customFormat="1" x14ac:dyDescent="0.2"/>
    <row r="2287" customFormat="1" x14ac:dyDescent="0.2"/>
    <row r="2288" customFormat="1" x14ac:dyDescent="0.2"/>
    <row r="2289" customFormat="1" x14ac:dyDescent="0.2"/>
    <row r="2290" customFormat="1" x14ac:dyDescent="0.2"/>
    <row r="2291" customFormat="1" x14ac:dyDescent="0.2"/>
    <row r="2292" customFormat="1" x14ac:dyDescent="0.2"/>
    <row r="2293" customFormat="1" x14ac:dyDescent="0.2"/>
    <row r="2294" customFormat="1" x14ac:dyDescent="0.2"/>
    <row r="2295" customFormat="1" x14ac:dyDescent="0.2"/>
    <row r="2296" customFormat="1" x14ac:dyDescent="0.2"/>
    <row r="2297" customFormat="1" x14ac:dyDescent="0.2"/>
    <row r="2298" customFormat="1" x14ac:dyDescent="0.2"/>
    <row r="2299" customFormat="1" x14ac:dyDescent="0.2"/>
    <row r="2300" customFormat="1" x14ac:dyDescent="0.2"/>
    <row r="2301" customFormat="1" x14ac:dyDescent="0.2"/>
    <row r="2302" customFormat="1" x14ac:dyDescent="0.2"/>
    <row r="2303" customFormat="1" x14ac:dyDescent="0.2"/>
    <row r="2304" customFormat="1" x14ac:dyDescent="0.2"/>
    <row r="2305" customFormat="1" x14ac:dyDescent="0.2"/>
    <row r="2306" customFormat="1" x14ac:dyDescent="0.2"/>
    <row r="2307" customFormat="1" x14ac:dyDescent="0.2"/>
    <row r="2308" customFormat="1" x14ac:dyDescent="0.2"/>
    <row r="2309" customFormat="1" x14ac:dyDescent="0.2"/>
    <row r="2310" customFormat="1" x14ac:dyDescent="0.2"/>
    <row r="2311" customFormat="1" x14ac:dyDescent="0.2"/>
    <row r="2312" customFormat="1" x14ac:dyDescent="0.2"/>
    <row r="2313" customFormat="1" x14ac:dyDescent="0.2"/>
    <row r="2314" customFormat="1" x14ac:dyDescent="0.2"/>
    <row r="2315" customFormat="1" x14ac:dyDescent="0.2"/>
    <row r="2316" customFormat="1" x14ac:dyDescent="0.2"/>
    <row r="2317" customFormat="1" x14ac:dyDescent="0.2"/>
    <row r="2318" customFormat="1" x14ac:dyDescent="0.2"/>
    <row r="2319" customFormat="1" x14ac:dyDescent="0.2"/>
    <row r="2320" customFormat="1" x14ac:dyDescent="0.2"/>
    <row r="2321" customFormat="1" x14ac:dyDescent="0.2"/>
    <row r="2322" customFormat="1" x14ac:dyDescent="0.2"/>
  </sheetData>
  <mergeCells count="17">
    <mergeCell ref="F10:F11"/>
    <mergeCell ref="B264:E264"/>
    <mergeCell ref="B266:E266"/>
    <mergeCell ref="B267:E267"/>
    <mergeCell ref="B268:E268"/>
    <mergeCell ref="A9:E9"/>
    <mergeCell ref="A10:A11"/>
    <mergeCell ref="B10:B11"/>
    <mergeCell ref="C10:C11"/>
    <mergeCell ref="D10:D11"/>
    <mergeCell ref="E10:E11"/>
    <mergeCell ref="A8:I8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FP-2017</vt:lpstr>
      <vt:lpstr>PRIJEDLOG FP 2018</vt:lpstr>
      <vt:lpstr>PRIJEDLOG FP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SonjaPlese</dc:creator>
  <cp:lastModifiedBy>Tajništvo</cp:lastModifiedBy>
  <cp:lastPrinted>2016-12-21T13:31:55Z</cp:lastPrinted>
  <dcterms:created xsi:type="dcterms:W3CDTF">2016-09-01T09:19:59Z</dcterms:created>
  <dcterms:modified xsi:type="dcterms:W3CDTF">2017-01-11T08:06:40Z</dcterms:modified>
</cp:coreProperties>
</file>