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00" firstSheet="1" activeTab="1"/>
  </bookViews>
  <sheets>
    <sheet name="PRIJAVE-SUDIONICI" sheetId="1" state="hidden" r:id="rId1"/>
    <sheet name="ŽDREB" sheetId="2" r:id="rId2"/>
    <sheet name="SKUPINE" sheetId="3" r:id="rId3"/>
    <sheet name="ZAPISNICI 4" sheetId="4" r:id="rId4"/>
    <sheet name="ZAVRŠNICA" sheetId="5" state="hidden" r:id="rId5"/>
    <sheet name="POREDAK" sheetId="6" state="hidden" r:id="rId6"/>
    <sheet name="POMOĆ" sheetId="7" state="hidden" r:id="rId7"/>
    <sheet name="BILTEN" sheetId="8" state="hidden" r:id="rId8"/>
    <sheet name="Z 16" sheetId="9" r:id="rId9"/>
    <sheet name="Z 32" sheetId="10" r:id="rId10"/>
  </sheets>
  <definedNames>
    <definedName name="Excel_BuiltIn__FilterDatabase" localSheetId="7">'BILTEN'!$C$10:$T$15</definedName>
    <definedName name="Excel_BuiltIn__FilterDatabase" localSheetId="2">'SKUPINE'!$C$10:$T$15</definedName>
    <definedName name="Excel_BuiltIn__FilterDatabase" localSheetId="1">'ŽDREB'!$B$3:$E$6</definedName>
    <definedName name="_xlnm.Print_Area" localSheetId="3">'ZAPISNICI 4'!$A$1:$L$766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comments8.xml><?xml version="1.0" encoding="utf-8"?>
<comments xmlns="http://schemas.openxmlformats.org/spreadsheetml/2006/main">
  <authors>
    <author/>
  </authors>
  <commentList>
    <comment ref="C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3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3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4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4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4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8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8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8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2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2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2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3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4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4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4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4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5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5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5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5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6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6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70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7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7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8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8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18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18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19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19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0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0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1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1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1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1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C22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C22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C22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C23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38" authorId="0">
      <text>
        <r>
          <rPr>
            <sz val="10"/>
            <color indexed="8"/>
            <rFont val="Tahoma"/>
            <family val="0"/>
          </rPr>
          <t>4</t>
        </r>
      </text>
    </comment>
    <comment ref="E3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0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4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42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43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81" authorId="0">
      <text>
        <r>
          <rPr>
            <sz val="10"/>
            <color indexed="8"/>
            <rFont val="Tahoma"/>
            <family val="0"/>
          </rPr>
          <t>4</t>
        </r>
      </text>
    </comment>
    <comment ref="E8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3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8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85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86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1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24" authorId="0">
      <text>
        <r>
          <rPr>
            <sz val="10"/>
            <color indexed="8"/>
            <rFont val="Tahoma"/>
            <family val="0"/>
          </rPr>
          <t>4</t>
        </r>
      </text>
    </comment>
    <comment ref="E12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6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2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28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29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39" authorId="0">
      <text>
        <r>
          <rPr>
            <sz val="10"/>
            <color indexed="8"/>
            <rFont val="Tahoma"/>
            <family val="0"/>
          </rPr>
          <t>4</t>
        </r>
      </text>
    </comment>
    <comment ref="E14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1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42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43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44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53" authorId="0">
      <text>
        <r>
          <rPr>
            <sz val="10"/>
            <color indexed="8"/>
            <rFont val="Tahoma"/>
            <family val="0"/>
          </rPr>
          <t>4</t>
        </r>
      </text>
    </comment>
    <comment ref="E154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5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5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57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58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67" authorId="0">
      <text>
        <r>
          <rPr>
            <sz val="10"/>
            <color indexed="8"/>
            <rFont val="Tahoma"/>
            <family val="0"/>
          </rPr>
          <t>4</t>
        </r>
      </text>
    </comment>
    <comment ref="E16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69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70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71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72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82" authorId="0">
      <text>
        <r>
          <rPr>
            <sz val="10"/>
            <color indexed="8"/>
            <rFont val="Tahoma"/>
            <family val="0"/>
          </rPr>
          <t>4</t>
        </r>
      </text>
    </comment>
    <comment ref="E18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4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85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86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187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196" authorId="0">
      <text>
        <r>
          <rPr>
            <sz val="10"/>
            <color indexed="8"/>
            <rFont val="Tahoma"/>
            <family val="0"/>
          </rPr>
          <t>4</t>
        </r>
      </text>
    </comment>
    <comment ref="E197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198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199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00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01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10" authorId="0">
      <text>
        <r>
          <rPr>
            <sz val="10"/>
            <color indexed="8"/>
            <rFont val="Tahoma"/>
            <family val="0"/>
          </rPr>
          <t>4</t>
        </r>
      </text>
    </comment>
    <comment ref="E211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2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13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14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15" authorId="0">
      <text>
        <r>
          <rPr>
            <b/>
            <sz val="10"/>
            <color indexed="8"/>
            <rFont val="Tahoma"/>
            <family val="0"/>
          </rPr>
          <t>4</t>
        </r>
      </text>
    </comment>
    <comment ref="E225" authorId="0">
      <text>
        <r>
          <rPr>
            <sz val="10"/>
            <color indexed="8"/>
            <rFont val="Tahoma"/>
            <family val="0"/>
          </rPr>
          <t>4</t>
        </r>
      </text>
    </comment>
    <comment ref="E226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7" authorId="0">
      <text>
        <r>
          <rPr>
            <b/>
            <sz val="10"/>
            <color indexed="8"/>
            <rFont val="Tahoma"/>
            <family val="0"/>
          </rPr>
          <t>2</t>
        </r>
      </text>
    </comment>
    <comment ref="E228" authorId="0">
      <text>
        <r>
          <rPr>
            <b/>
            <sz val="10"/>
            <color indexed="8"/>
            <rFont val="Tahoma"/>
            <family val="0"/>
          </rPr>
          <t>3</t>
        </r>
      </text>
    </comment>
    <comment ref="E229" authorId="0">
      <text>
        <r>
          <rPr>
            <b/>
            <sz val="10"/>
            <color indexed="8"/>
            <rFont val="Tahoma"/>
            <family val="0"/>
          </rPr>
          <t>1</t>
        </r>
      </text>
    </comment>
    <comment ref="E230" authorId="0">
      <text>
        <r>
          <rPr>
            <b/>
            <sz val="10"/>
            <color indexed="8"/>
            <rFont val="Tahoma"/>
            <family val="0"/>
          </rPr>
          <t>4</t>
        </r>
      </text>
    </comment>
  </commentList>
</comments>
</file>

<file path=xl/sharedStrings.xml><?xml version="1.0" encoding="utf-8"?>
<sst xmlns="http://schemas.openxmlformats.org/spreadsheetml/2006/main" count="1502" uniqueCount="136">
  <si>
    <t>sudionici</t>
  </si>
  <si>
    <t>SKUPINE</t>
  </si>
  <si>
    <t>SUDIONICI</t>
  </si>
  <si>
    <t>KLUB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</si>
  <si>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</si>
  <si>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</si>
  <si>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</si>
  <si>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</si>
  <si>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</si>
  <si>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</si>
  <si>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</si>
  <si>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</si>
  <si>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</si>
  <si>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</si>
  <si>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</si>
  <si>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</si>
  <si>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</si>
  <si>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</si>
  <si>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</si>
  <si>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</si>
  <si>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BROJ SKUPINA</t>
  </si>
  <si>
    <t>BROJ MEČEVA</t>
  </si>
  <si>
    <t>BR. STOLOVA ZA 1 SAT</t>
  </si>
  <si>
    <t>3+3</t>
  </si>
  <si>
    <t>3+4</t>
  </si>
  <si>
    <t>4+4</t>
  </si>
  <si>
    <t>3+3+3</t>
  </si>
  <si>
    <t>3+4+3</t>
  </si>
  <si>
    <t>3+4+4</t>
  </si>
  <si>
    <t>3+3+3+3</t>
  </si>
  <si>
    <t>3+3+4+3</t>
  </si>
  <si>
    <t>3+4+4+3</t>
  </si>
  <si>
    <t>3+4+4+4</t>
  </si>
  <si>
    <t>4+4+4+4</t>
  </si>
  <si>
    <t>3+4+3+4+3</t>
  </si>
  <si>
    <t>3+3+3+3+3+3</t>
  </si>
  <si>
    <t>3+3+3+3+4+3</t>
  </si>
  <si>
    <t>3+4+3+3+4+3</t>
  </si>
  <si>
    <t>3+4+3+4+4+3</t>
  </si>
  <si>
    <t>3+4+4+4+4+3</t>
  </si>
  <si>
    <t>3+4+4+4+4+4</t>
  </si>
  <si>
    <t>3+3+3+3+3+3+3+3</t>
  </si>
  <si>
    <t>3+3+3+3+3+4+3+3</t>
  </si>
  <si>
    <t>3+3+4+3+3+4+3+3</t>
  </si>
  <si>
    <t>3+3+4+3+3+4+4+3</t>
  </si>
  <si>
    <t>3+4+4+3+3+4+4+3</t>
  </si>
  <si>
    <t>3+4+4+3+4+4+4+3</t>
  </si>
  <si>
    <t>3+4+4+4+4+4+4+3</t>
  </si>
  <si>
    <t>3+4+4+4+4+4+4+4</t>
  </si>
  <si>
    <t>4+4+4+4+4+4+4+4</t>
  </si>
  <si>
    <t>3+4+3+4+4+4+4+4+3</t>
  </si>
  <si>
    <t>3+4+4+4+4+4+4+4+3</t>
  </si>
  <si>
    <t>3+4+4+4+4+4+4+4+4</t>
  </si>
  <si>
    <t>4+4+4+4+4+4+4+4+4</t>
  </si>
  <si>
    <t>3+4+4+4+3+4+4+4+4+3</t>
  </si>
  <si>
    <t>3+4+4+4+4+4+4+4+4+3</t>
  </si>
  <si>
    <t>3+4+4+4+4+4+4+4+4+4</t>
  </si>
  <si>
    <t>4+4+4+4+4+4+4+4+4+4</t>
  </si>
  <si>
    <t>SENIORI</t>
  </si>
  <si>
    <t>KOLIČNIK</t>
  </si>
  <si>
    <t>SKUPINA   "A"</t>
  </si>
  <si>
    <t>POEN (razlika)</t>
  </si>
  <si>
    <t>SET  (razlika)</t>
  </si>
  <si>
    <t>MEČ</t>
  </si>
  <si>
    <t>MJESTO</t>
  </si>
  <si>
    <t>POEN</t>
  </si>
  <si>
    <t>SET</t>
  </si>
  <si>
    <t>KOLO</t>
  </si>
  <si>
    <t>X</t>
  </si>
  <si>
    <t>1. SET</t>
  </si>
  <si>
    <t>2. SET</t>
  </si>
  <si>
    <t>3. SET</t>
  </si>
  <si>
    <t>4. SET</t>
  </si>
  <si>
    <t>5. SET</t>
  </si>
  <si>
    <t>REZUL</t>
  </si>
  <si>
    <t>SKUPINA   "B"</t>
  </si>
  <si>
    <t>SKUPINA   "C"</t>
  </si>
  <si>
    <t>SKUPINA   "D"</t>
  </si>
  <si>
    <t>SKUPINA   "E"</t>
  </si>
  <si>
    <t>SKUPINA   "F"</t>
  </si>
  <si>
    <t>SKUPINA   "G"</t>
  </si>
  <si>
    <t>SKUPINA   "H"</t>
  </si>
  <si>
    <t>SKUPINA   "I"</t>
  </si>
  <si>
    <t>SKUPINA   "J"</t>
  </si>
  <si>
    <t>SKUPINA   "K"</t>
  </si>
  <si>
    <t>SKUPINA   "L"</t>
  </si>
  <si>
    <t>SKUPINA   "M"</t>
  </si>
  <si>
    <t>SKUPINA   "N"</t>
  </si>
  <si>
    <t>SKUPINA   "O"</t>
  </si>
  <si>
    <t>SKUPINA   "P"</t>
  </si>
  <si>
    <t>II</t>
  </si>
  <si>
    <t>III</t>
  </si>
  <si>
    <t>IV.</t>
  </si>
  <si>
    <t>V.</t>
  </si>
  <si>
    <t>REZULTAT</t>
  </si>
  <si>
    <t>SKUPINA  A</t>
  </si>
  <si>
    <t>1.</t>
  </si>
  <si>
    <t>2.</t>
  </si>
  <si>
    <t>3.</t>
  </si>
  <si>
    <t>4.</t>
  </si>
  <si>
    <t>SKUPINA  B</t>
  </si>
  <si>
    <t>SKUPINA  C</t>
  </si>
  <si>
    <t>SKUPINA  D</t>
  </si>
  <si>
    <t>SKUPINA  E</t>
  </si>
  <si>
    <t>SKUPINA  F</t>
  </si>
  <si>
    <t>SKUPINA  G</t>
  </si>
  <si>
    <t>SKUPINA  H</t>
  </si>
  <si>
    <t>SKUPINA  I</t>
  </si>
  <si>
    <t>SKUPINA  J</t>
  </si>
  <si>
    <t>SKUPINA  K</t>
  </si>
  <si>
    <t>SKUPINA  L</t>
  </si>
  <si>
    <t>SKUPINA  M</t>
  </si>
  <si>
    <t>SKUPINA  N</t>
  </si>
  <si>
    <t>SKUPINA  O</t>
  </si>
  <si>
    <t>SKUPINA  P</t>
  </si>
  <si>
    <t xml:space="preserve">NOSITELJI </t>
  </si>
  <si>
    <t>13 -16</t>
  </si>
  <si>
    <t>17 -24</t>
  </si>
  <si>
    <t>25 -32</t>
  </si>
  <si>
    <t>33 -40</t>
  </si>
  <si>
    <t>41-48</t>
  </si>
  <si>
    <t>49 i VIŠE</t>
  </si>
  <si>
    <t>PODNOSITELJI</t>
  </si>
  <si>
    <t>OSTALI</t>
  </si>
  <si>
    <t>VETERANI</t>
  </si>
  <si>
    <t>ZAVRŠNICA</t>
  </si>
  <si>
    <t>Tea Hmelina</t>
  </si>
  <si>
    <t>Ivona Mrđen</t>
  </si>
  <si>
    <t>Ena Vugovečki</t>
  </si>
  <si>
    <t>Anamarija Vugrin</t>
  </si>
  <si>
    <t>Barbara Čižmešija</t>
  </si>
  <si>
    <t>Leonarda Šenvald</t>
  </si>
  <si>
    <t>Izabela Hegedušić</t>
  </si>
  <si>
    <t>Karla Franjkić</t>
  </si>
  <si>
    <t>Doris Hegedušić</t>
  </si>
  <si>
    <t>Ena Vuglovečki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</si>
</sst>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.00_-;\-* #,##0.00_-;_-* \-??_-;_-@_-"/>
    <numFmt numFmtId="165" formatCode="0.0"/>
  </numFmts>
  <fonts count="59">
    <font>
      <sz val="10"/>
      <name val="Arial CE"/>
      <family val="0"/>
    </font>
    <font>
      <sz val="10"/>
      <name val="Arial"/>
      <family val="0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sz val="9"/>
      <color indexed="10"/>
      <name val="Arial CE"/>
      <family val="2"/>
    </font>
    <font>
      <b/>
      <sz val="9"/>
      <color indexed="10"/>
      <name val="Arial CE"/>
      <family val="2"/>
    </font>
    <font>
      <sz val="18"/>
      <name val="Arial CE"/>
      <family val="2"/>
    </font>
    <font>
      <sz val="9"/>
      <color indexed="9"/>
      <name val="Arial CE"/>
      <family val="2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sz val="15"/>
      <name val="Arial CE"/>
      <family val="2"/>
    </font>
    <font>
      <sz val="8"/>
      <name val="Arial CE"/>
      <family val="2"/>
    </font>
    <font>
      <sz val="10"/>
      <color indexed="9"/>
      <name val="Arial CE"/>
      <family val="2"/>
    </font>
    <font>
      <b/>
      <sz val="10"/>
      <color indexed="9"/>
      <name val="Arial CE"/>
      <family val="2"/>
    </font>
    <font>
      <b/>
      <sz val="8"/>
      <name val="Arial CE"/>
      <family val="2"/>
    </font>
    <font>
      <b/>
      <sz val="9"/>
      <color indexed="9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7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5" fillId="28" borderId="2" applyNumberFormat="0" applyAlignment="0" applyProtection="0"/>
    <xf numFmtId="0" fontId="46" fillId="28" borderId="3" applyNumberFormat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9" fontId="1" fillId="0" borderId="0" applyFill="0" applyBorder="0" applyAlignment="0" applyProtection="0"/>
    <xf numFmtId="0" fontId="53" fillId="0" borderId="7" applyNumberFormat="0" applyFill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</cellStyleXfs>
  <cellXfs count="413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36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36" borderId="10" xfId="0" applyFill="1" applyBorder="1" applyAlignment="1">
      <alignment/>
    </xf>
    <xf numFmtId="0" fontId="9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/>
    </xf>
    <xf numFmtId="164" fontId="0" fillId="0" borderId="0" xfId="59" applyFont="1" applyFill="1" applyBorder="1" applyAlignment="1" applyProtection="1">
      <alignment/>
      <protection/>
    </xf>
    <xf numFmtId="0" fontId="0" fillId="0" borderId="0" xfId="0" applyFont="1" applyAlignment="1">
      <alignment horizontal="right"/>
    </xf>
    <xf numFmtId="0" fontId="4" fillId="0" borderId="0" xfId="0" applyFont="1" applyAlignment="1" applyProtection="1">
      <alignment/>
      <protection locked="0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Fill="1" applyAlignment="1">
      <alignment horizontal="right"/>
    </xf>
    <xf numFmtId="164" fontId="12" fillId="0" borderId="0" xfId="59" applyFont="1" applyFill="1" applyBorder="1" applyAlignment="1" applyProtection="1">
      <alignment horizontal="center"/>
      <protection/>
    </xf>
    <xf numFmtId="0" fontId="12" fillId="35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35" borderId="17" xfId="0" applyFont="1" applyFill="1" applyBorder="1" applyAlignment="1">
      <alignment/>
    </xf>
    <xf numFmtId="0" fontId="11" fillId="37" borderId="18" xfId="0" applyFont="1" applyFill="1" applyBorder="1" applyAlignment="1">
      <alignment horizontal="center"/>
    </xf>
    <xf numFmtId="1" fontId="11" fillId="37" borderId="19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9" xfId="0" applyNumberFormat="1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1" xfId="0" applyFont="1" applyFill="1" applyBorder="1" applyAlignment="1">
      <alignment horizontal="center"/>
    </xf>
    <xf numFmtId="1" fontId="11" fillId="0" borderId="22" xfId="0" applyNumberFormat="1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2" fillId="0" borderId="17" xfId="0" applyFont="1" applyFill="1" applyBorder="1" applyAlignment="1">
      <alignment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1" fontId="14" fillId="0" borderId="24" xfId="0" applyNumberFormat="1" applyFont="1" applyFill="1" applyBorder="1" applyAlignment="1">
      <alignment horizontal="center"/>
    </xf>
    <xf numFmtId="1" fontId="14" fillId="0" borderId="25" xfId="0" applyNumberFormat="1" applyFont="1" applyFill="1" applyBorder="1" applyAlignment="1">
      <alignment horizontal="center"/>
    </xf>
    <xf numFmtId="164" fontId="12" fillId="0" borderId="10" xfId="59" applyFont="1" applyFill="1" applyBorder="1" applyAlignment="1" applyProtection="1">
      <alignment horizontal="center"/>
      <protection/>
    </xf>
    <xf numFmtId="164" fontId="12" fillId="0" borderId="10" xfId="59" applyFont="1" applyFill="1" applyBorder="1" applyAlignment="1" applyProtection="1">
      <alignment horizontal="left"/>
      <protection/>
    </xf>
    <xf numFmtId="1" fontId="12" fillId="0" borderId="0" xfId="0" applyNumberFormat="1" applyFont="1" applyAlignment="1">
      <alignment horizontal="center"/>
    </xf>
    <xf numFmtId="0" fontId="11" fillId="0" borderId="10" xfId="0" applyFont="1" applyBorder="1" applyAlignment="1">
      <alignment/>
    </xf>
    <xf numFmtId="164" fontId="11" fillId="0" borderId="10" xfId="59" applyFont="1" applyFill="1" applyBorder="1" applyAlignment="1" applyProtection="1">
      <alignment/>
      <protection/>
    </xf>
    <xf numFmtId="165" fontId="13" fillId="0" borderId="10" xfId="0" applyNumberFormat="1" applyFont="1" applyBorder="1" applyAlignment="1">
      <alignment/>
    </xf>
    <xf numFmtId="0" fontId="12" fillId="35" borderId="27" xfId="0" applyFont="1" applyFill="1" applyBorder="1" applyAlignment="1">
      <alignment/>
    </xf>
    <xf numFmtId="1" fontId="11" fillId="0" borderId="15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1" fontId="11" fillId="37" borderId="29" xfId="0" applyNumberFormat="1" applyFont="1" applyFill="1" applyBorder="1" applyAlignment="1">
      <alignment horizontal="center"/>
    </xf>
    <xf numFmtId="1" fontId="11" fillId="37" borderId="28" xfId="0" applyNumberFormat="1" applyFont="1" applyFill="1" applyBorder="1" applyAlignment="1">
      <alignment horizontal="center"/>
    </xf>
    <xf numFmtId="0" fontId="11" fillId="0" borderId="29" xfId="0" applyFont="1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2" fillId="0" borderId="27" xfId="0" applyFont="1" applyFill="1" applyBorder="1" applyAlignment="1">
      <alignment/>
    </xf>
    <xf numFmtId="0" fontId="13" fillId="0" borderId="3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1" fontId="11" fillId="0" borderId="28" xfId="0" applyNumberFormat="1" applyFont="1" applyFill="1" applyBorder="1" applyAlignment="1">
      <alignment horizontal="center"/>
    </xf>
    <xf numFmtId="1" fontId="11" fillId="0" borderId="33" xfId="0" applyNumberFormat="1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28" xfId="0" applyFont="1" applyFill="1" applyBorder="1" applyAlignment="1">
      <alignment horizontal="center"/>
    </xf>
    <xf numFmtId="0" fontId="12" fillId="35" borderId="34" xfId="0" applyFont="1" applyFill="1" applyBorder="1" applyAlignment="1">
      <alignment/>
    </xf>
    <xf numFmtId="1" fontId="11" fillId="0" borderId="16" xfId="0" applyNumberFormat="1" applyFont="1" applyFill="1" applyBorder="1" applyAlignment="1">
      <alignment horizontal="center"/>
    </xf>
    <xf numFmtId="1" fontId="11" fillId="0" borderId="35" xfId="0" applyNumberFormat="1" applyFont="1" applyFill="1" applyBorder="1" applyAlignment="1">
      <alignment horizontal="center"/>
    </xf>
    <xf numFmtId="1" fontId="11" fillId="0" borderId="36" xfId="0" applyNumberFormat="1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37" borderId="36" xfId="0" applyFont="1" applyFill="1" applyBorder="1" applyAlignment="1">
      <alignment horizontal="center"/>
    </xf>
    <xf numFmtId="0" fontId="11" fillId="37" borderId="37" xfId="0" applyFont="1" applyFill="1" applyBorder="1" applyAlignment="1">
      <alignment horizontal="center"/>
    </xf>
    <xf numFmtId="0" fontId="12" fillId="0" borderId="34" xfId="0" applyFont="1" applyFill="1" applyBorder="1" applyAlignment="1">
      <alignment/>
    </xf>
    <xf numFmtId="0" fontId="13" fillId="0" borderId="38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4" fillId="0" borderId="37" xfId="0" applyFont="1" applyFill="1" applyBorder="1" applyAlignment="1">
      <alignment horizontal="center"/>
    </xf>
    <xf numFmtId="1" fontId="14" fillId="0" borderId="38" xfId="0" applyNumberFormat="1" applyFont="1" applyFill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1" fillId="0" borderId="40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0" xfId="59" applyFont="1" applyFill="1" applyBorder="1" applyAlignment="1" applyProtection="1">
      <alignment/>
      <protection/>
    </xf>
    <xf numFmtId="0" fontId="11" fillId="0" borderId="0" xfId="0" applyFont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/>
    </xf>
    <xf numFmtId="0" fontId="11" fillId="0" borderId="24" xfId="0" applyFont="1" applyFill="1" applyBorder="1" applyAlignment="1" applyProtection="1">
      <alignment horizontal="center"/>
      <protection locked="0"/>
    </xf>
    <xf numFmtId="0" fontId="11" fillId="0" borderId="25" xfId="0" applyFont="1" applyFill="1" applyBorder="1" applyAlignment="1" applyProtection="1">
      <alignment horizontal="center"/>
      <protection locked="0"/>
    </xf>
    <xf numFmtId="0" fontId="11" fillId="0" borderId="23" xfId="0" applyFont="1" applyFill="1" applyBorder="1" applyAlignment="1" applyProtection="1">
      <alignment horizontal="center"/>
      <protection locked="0"/>
    </xf>
    <xf numFmtId="0" fontId="14" fillId="0" borderId="24" xfId="0" applyFont="1" applyFill="1" applyBorder="1" applyAlignment="1" applyProtection="1">
      <alignment horizontal="center"/>
      <protection locked="0"/>
    </xf>
    <xf numFmtId="0" fontId="14" fillId="0" borderId="25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center"/>
    </xf>
    <xf numFmtId="164" fontId="11" fillId="0" borderId="0" xfId="59" applyFont="1" applyFill="1" applyBorder="1" applyAlignment="1" applyProtection="1">
      <alignment horizontal="left"/>
      <protection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0" fontId="11" fillId="0" borderId="41" xfId="0" applyFont="1" applyFill="1" applyBorder="1" applyAlignment="1" applyProtection="1">
      <alignment horizontal="center"/>
      <protection locked="0"/>
    </xf>
    <xf numFmtId="0" fontId="11" fillId="0" borderId="42" xfId="0" applyFont="1" applyFill="1" applyBorder="1" applyAlignment="1" applyProtection="1">
      <alignment horizontal="center"/>
      <protection locked="0"/>
    </xf>
    <xf numFmtId="0" fontId="14" fillId="0" borderId="41" xfId="0" applyFont="1" applyFill="1" applyBorder="1" applyAlignment="1" applyProtection="1">
      <alignment horizontal="center"/>
      <protection locked="0"/>
    </xf>
    <xf numFmtId="0" fontId="14" fillId="0" borderId="42" xfId="0" applyFont="1" applyFill="1" applyBorder="1" applyAlignment="1" applyProtection="1">
      <alignment horizontal="center"/>
      <protection locked="0"/>
    </xf>
    <xf numFmtId="0" fontId="11" fillId="0" borderId="43" xfId="0" applyFont="1" applyFill="1" applyBorder="1" applyAlignment="1" applyProtection="1">
      <alignment horizontal="center"/>
      <protection locked="0"/>
    </xf>
    <xf numFmtId="0" fontId="11" fillId="0" borderId="44" xfId="0" applyFont="1" applyFill="1" applyBorder="1" applyAlignment="1" applyProtection="1">
      <alignment horizontal="center"/>
      <protection locked="0"/>
    </xf>
    <xf numFmtId="0" fontId="11" fillId="0" borderId="45" xfId="0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0" fontId="11" fillId="0" borderId="48" xfId="0" applyFont="1" applyFill="1" applyBorder="1" applyAlignment="1" applyProtection="1">
      <alignment horizontal="center"/>
      <protection locked="0"/>
    </xf>
    <xf numFmtId="0" fontId="11" fillId="0" borderId="49" xfId="0" applyFont="1" applyFill="1" applyBorder="1" applyAlignment="1" applyProtection="1">
      <alignment horizontal="center"/>
      <protection locked="0"/>
    </xf>
    <xf numFmtId="0" fontId="14" fillId="0" borderId="38" xfId="0" applyFont="1" applyFill="1" applyBorder="1" applyAlignment="1" applyProtection="1">
      <alignment horizontal="center"/>
      <protection locked="0"/>
    </xf>
    <xf numFmtId="0" fontId="14" fillId="0" borderId="39" xfId="0" applyFont="1" applyFill="1" applyBorder="1" applyAlignment="1" applyProtection="1">
      <alignment horizontal="center"/>
      <protection locked="0"/>
    </xf>
    <xf numFmtId="0" fontId="11" fillId="0" borderId="0" xfId="0" applyFont="1" applyFill="1" applyAlignment="1">
      <alignment/>
    </xf>
    <xf numFmtId="0" fontId="11" fillId="0" borderId="38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0" fontId="11" fillId="0" borderId="22" xfId="0" applyFont="1" applyFill="1" applyBorder="1" applyAlignment="1" applyProtection="1">
      <alignment horizontal="center"/>
      <protection locked="0"/>
    </xf>
    <xf numFmtId="0" fontId="11" fillId="0" borderId="50" xfId="0" applyFont="1" applyFill="1" applyBorder="1" applyAlignment="1" applyProtection="1">
      <alignment horizontal="center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35" xfId="0" applyFont="1" applyFill="1" applyBorder="1" applyAlignment="1" applyProtection="1">
      <alignment horizontal="center"/>
      <protection locked="0"/>
    </xf>
    <xf numFmtId="0" fontId="11" fillId="0" borderId="36" xfId="0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/>
    </xf>
    <xf numFmtId="0" fontId="16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52" xfId="0" applyFill="1" applyBorder="1" applyAlignment="1">
      <alignment/>
    </xf>
    <xf numFmtId="164" fontId="5" fillId="0" borderId="53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0" borderId="54" xfId="0" applyFont="1" applyFill="1" applyBorder="1" applyAlignment="1">
      <alignment horizontal="center"/>
    </xf>
    <xf numFmtId="0" fontId="0" fillId="0" borderId="29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0" fillId="0" borderId="0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20" fillId="0" borderId="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164" fontId="0" fillId="0" borderId="0" xfId="59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164" fontId="4" fillId="0" borderId="0" xfId="59" applyFont="1" applyFill="1" applyBorder="1" applyAlignment="1" applyProtection="1">
      <alignment horizontal="center"/>
      <protection/>
    </xf>
    <xf numFmtId="0" fontId="20" fillId="0" borderId="56" xfId="0" applyFont="1" applyFill="1" applyBorder="1" applyAlignment="1">
      <alignment horizontal="right"/>
    </xf>
    <xf numFmtId="0" fontId="20" fillId="0" borderId="56" xfId="0" applyFont="1" applyFill="1" applyBorder="1" applyAlignment="1">
      <alignment horizontal="center"/>
    </xf>
    <xf numFmtId="0" fontId="20" fillId="0" borderId="56" xfId="0" applyFont="1" applyFill="1" applyBorder="1" applyAlignment="1">
      <alignment horizontal="left"/>
    </xf>
    <xf numFmtId="0" fontId="20" fillId="0" borderId="54" xfId="0" applyFont="1" applyFill="1" applyBorder="1" applyAlignment="1">
      <alignment/>
    </xf>
    <xf numFmtId="0" fontId="20" fillId="0" borderId="33" xfId="0" applyFont="1" applyFill="1" applyBorder="1" applyAlignment="1">
      <alignment/>
    </xf>
    <xf numFmtId="0" fontId="20" fillId="0" borderId="22" xfId="0" applyFont="1" applyFill="1" applyBorder="1" applyAlignment="1">
      <alignment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49" fontId="20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/>
    </xf>
    <xf numFmtId="164" fontId="0" fillId="0" borderId="56" xfId="59" applyFont="1" applyFill="1" applyBorder="1" applyAlignment="1" applyProtection="1">
      <alignment horizontal="center"/>
      <protection/>
    </xf>
    <xf numFmtId="164" fontId="4" fillId="0" borderId="55" xfId="59" applyFont="1" applyFill="1" applyBorder="1" applyAlignment="1" applyProtection="1">
      <alignment horizontal="center"/>
      <protection/>
    </xf>
    <xf numFmtId="0" fontId="20" fillId="0" borderId="22" xfId="0" applyFont="1" applyFill="1" applyBorder="1" applyAlignment="1">
      <alignment horizontal="center"/>
    </xf>
    <xf numFmtId="164" fontId="0" fillId="0" borderId="40" xfId="59" applyFont="1" applyFill="1" applyBorder="1" applyAlignment="1" applyProtection="1">
      <alignment horizontal="center"/>
      <protection/>
    </xf>
    <xf numFmtId="0" fontId="4" fillId="0" borderId="40" xfId="0" applyFont="1" applyFill="1" applyBorder="1" applyAlignment="1">
      <alignment/>
    </xf>
    <xf numFmtId="164" fontId="5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20" fillId="0" borderId="56" xfId="0" applyFont="1" applyFill="1" applyBorder="1" applyAlignment="1">
      <alignment/>
    </xf>
    <xf numFmtId="0" fontId="20" fillId="0" borderId="5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164" fontId="0" fillId="38" borderId="0" xfId="59" applyFont="1" applyFill="1" applyBorder="1" applyAlignment="1" applyProtection="1">
      <alignment horizontal="center"/>
      <protection/>
    </xf>
    <xf numFmtId="0" fontId="20" fillId="38" borderId="0" xfId="0" applyFont="1" applyFill="1" applyAlignment="1">
      <alignment/>
    </xf>
    <xf numFmtId="164" fontId="0" fillId="33" borderId="0" xfId="59" applyFont="1" applyFill="1" applyBorder="1" applyAlignment="1" applyProtection="1">
      <alignment horizontal="center"/>
      <protection/>
    </xf>
    <xf numFmtId="0" fontId="20" fillId="33" borderId="0" xfId="0" applyFont="1" applyFill="1" applyAlignment="1">
      <alignment/>
    </xf>
    <xf numFmtId="164" fontId="0" fillId="33" borderId="55" xfId="59" applyFont="1" applyFill="1" applyBorder="1" applyAlignment="1" applyProtection="1">
      <alignment horizontal="center"/>
      <protection/>
    </xf>
    <xf numFmtId="0" fontId="20" fillId="33" borderId="22" xfId="0" applyFont="1" applyFill="1" applyBorder="1" applyAlignment="1">
      <alignment/>
    </xf>
    <xf numFmtId="164" fontId="0" fillId="38" borderId="55" xfId="59" applyFont="1" applyFill="1" applyBorder="1" applyAlignment="1" applyProtection="1">
      <alignment horizontal="center"/>
      <protection/>
    </xf>
    <xf numFmtId="0" fontId="20" fillId="38" borderId="22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0" fillId="0" borderId="55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5" fillId="0" borderId="55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57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58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164" fontId="10" fillId="0" borderId="0" xfId="59" applyFont="1" applyFill="1" applyBorder="1" applyAlignment="1" applyProtection="1">
      <alignment horizontal="left"/>
      <protection/>
    </xf>
    <xf numFmtId="0" fontId="0" fillId="0" borderId="0" xfId="0" applyFont="1" applyFill="1" applyAlignment="1">
      <alignment horizontal="right"/>
    </xf>
    <xf numFmtId="164" fontId="5" fillId="0" borderId="0" xfId="59" applyFont="1" applyFill="1" applyBorder="1" applyAlignment="1" applyProtection="1">
      <alignment horizontal="center"/>
      <protection/>
    </xf>
    <xf numFmtId="164" fontId="5" fillId="0" borderId="56" xfId="59" applyFont="1" applyFill="1" applyBorder="1" applyAlignment="1" applyProtection="1">
      <alignment horizontal="center"/>
      <protection/>
    </xf>
    <xf numFmtId="0" fontId="5" fillId="0" borderId="54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right"/>
    </xf>
    <xf numFmtId="0" fontId="5" fillId="0" borderId="56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left"/>
    </xf>
    <xf numFmtId="0" fontId="5" fillId="0" borderId="54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164" fontId="5" fillId="0" borderId="55" xfId="59" applyFont="1" applyFill="1" applyBorder="1" applyAlignment="1" applyProtection="1">
      <alignment horizontal="center"/>
      <protection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5" fillId="0" borderId="56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10" fillId="0" borderId="0" xfId="0" applyFont="1" applyAlignment="1">
      <alignment horizontal="right"/>
    </xf>
    <xf numFmtId="164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0" fontId="10" fillId="0" borderId="10" xfId="0" applyFont="1" applyBorder="1" applyAlignment="1">
      <alignment horizontal="right"/>
    </xf>
    <xf numFmtId="0" fontId="9" fillId="38" borderId="59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10" fillId="0" borderId="31" xfId="0" applyFont="1" applyBorder="1" applyAlignment="1">
      <alignment horizontal="center"/>
    </xf>
    <xf numFmtId="164" fontId="7" fillId="0" borderId="10" xfId="59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7" fillId="0" borderId="0" xfId="0" applyFont="1" applyBorder="1" applyAlignment="1">
      <alignment/>
    </xf>
    <xf numFmtId="0" fontId="9" fillId="0" borderId="52" xfId="0" applyFont="1" applyBorder="1" applyAlignment="1">
      <alignment/>
    </xf>
    <xf numFmtId="0" fontId="9" fillId="38" borderId="32" xfId="0" applyFont="1" applyFill="1" applyBorder="1" applyAlignment="1">
      <alignment/>
    </xf>
    <xf numFmtId="0" fontId="9" fillId="0" borderId="32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3" fillId="0" borderId="10" xfId="0" applyFont="1" applyBorder="1" applyAlignment="1">
      <alignment horizontal="left"/>
    </xf>
    <xf numFmtId="0" fontId="0" fillId="0" borderId="52" xfId="0" applyBorder="1" applyAlignment="1">
      <alignment/>
    </xf>
    <xf numFmtId="164" fontId="21" fillId="0" borderId="0" xfId="59" applyFont="1" applyFill="1" applyBorder="1" applyAlignment="1" applyProtection="1">
      <alignment/>
      <protection/>
    </xf>
    <xf numFmtId="0" fontId="0" fillId="0" borderId="0" xfId="0" applyAlignment="1">
      <alignment horizontal="right"/>
    </xf>
    <xf numFmtId="0" fontId="16" fillId="37" borderId="18" xfId="0" applyFont="1" applyFill="1" applyBorder="1" applyAlignment="1">
      <alignment horizontal="center"/>
    </xf>
    <xf numFmtId="1" fontId="16" fillId="37" borderId="19" xfId="0" applyNumberFormat="1" applyFont="1" applyFill="1" applyBorder="1" applyAlignment="1">
      <alignment horizontal="center"/>
    </xf>
    <xf numFmtId="1" fontId="16" fillId="0" borderId="20" xfId="0" applyNumberFormat="1" applyFont="1" applyFill="1" applyBorder="1" applyAlignment="1">
      <alignment horizontal="center"/>
    </xf>
    <xf numFmtId="1" fontId="16" fillId="0" borderId="19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0" fontId="16" fillId="0" borderId="23" xfId="0" applyFont="1" applyFill="1" applyBorder="1" applyAlignment="1">
      <alignment horizontal="center"/>
    </xf>
    <xf numFmtId="0" fontId="24" fillId="0" borderId="17" xfId="0" applyFont="1" applyFill="1" applyBorder="1" applyAlignment="1">
      <alignment/>
    </xf>
    <xf numFmtId="0" fontId="16" fillId="0" borderId="24" xfId="0" applyFont="1" applyFill="1" applyBorder="1" applyAlignment="1">
      <alignment horizontal="center"/>
    </xf>
    <xf numFmtId="0" fontId="16" fillId="0" borderId="25" xfId="0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1" fontId="16" fillId="0" borderId="15" xfId="0" applyNumberFormat="1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1" fontId="16" fillId="37" borderId="29" xfId="0" applyNumberFormat="1" applyFont="1" applyFill="1" applyBorder="1" applyAlignment="1">
      <alignment horizontal="center"/>
    </xf>
    <xf numFmtId="1" fontId="16" fillId="37" borderId="28" xfId="0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center"/>
    </xf>
    <xf numFmtId="0" fontId="16" fillId="0" borderId="30" xfId="0" applyFont="1" applyFill="1" applyBorder="1" applyAlignment="1">
      <alignment horizontal="center"/>
    </xf>
    <xf numFmtId="0" fontId="24" fillId="0" borderId="27" xfId="0" applyFont="1" applyFill="1" applyBorder="1" applyAlignment="1">
      <alignment/>
    </xf>
    <xf numFmtId="0" fontId="16" fillId="0" borderId="31" xfId="0" applyFont="1" applyFill="1" applyBorder="1" applyAlignment="1">
      <alignment horizontal="center"/>
    </xf>
    <xf numFmtId="0" fontId="16" fillId="0" borderId="32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31" xfId="0" applyFont="1" applyFill="1" applyBorder="1" applyAlignment="1">
      <alignment horizontal="center"/>
    </xf>
    <xf numFmtId="0" fontId="24" fillId="0" borderId="32" xfId="0" applyFont="1" applyFill="1" applyBorder="1" applyAlignment="1">
      <alignment horizontal="center"/>
    </xf>
    <xf numFmtId="1" fontId="16" fillId="0" borderId="28" xfId="0" applyNumberFormat="1" applyFont="1" applyFill="1" applyBorder="1" applyAlignment="1">
      <alignment horizontal="center"/>
    </xf>
    <xf numFmtId="1" fontId="16" fillId="0" borderId="33" xfId="0" applyNumberFormat="1" applyFont="1" applyFill="1" applyBorder="1" applyAlignment="1">
      <alignment horizontal="center"/>
    </xf>
    <xf numFmtId="0" fontId="16" fillId="37" borderId="29" xfId="0" applyFont="1" applyFill="1" applyBorder="1" applyAlignment="1">
      <alignment horizontal="center"/>
    </xf>
    <xf numFmtId="0" fontId="16" fillId="37" borderId="28" xfId="0" applyFont="1" applyFill="1" applyBorder="1" applyAlignment="1">
      <alignment horizontal="center"/>
    </xf>
    <xf numFmtId="1" fontId="16" fillId="0" borderId="16" xfId="0" applyNumberFormat="1" applyFont="1" applyFill="1" applyBorder="1" applyAlignment="1">
      <alignment horizontal="center"/>
    </xf>
    <xf numFmtId="1" fontId="16" fillId="0" borderId="35" xfId="0" applyNumberFormat="1" applyFont="1" applyFill="1" applyBorder="1" applyAlignment="1">
      <alignment horizontal="center"/>
    </xf>
    <xf numFmtId="1" fontId="16" fillId="0" borderId="36" xfId="0" applyNumberFormat="1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0" fontId="16" fillId="0" borderId="36" xfId="0" applyFont="1" applyFill="1" applyBorder="1" applyAlignment="1">
      <alignment horizontal="center"/>
    </xf>
    <xf numFmtId="0" fontId="16" fillId="37" borderId="36" xfId="0" applyFont="1" applyFill="1" applyBorder="1" applyAlignment="1">
      <alignment horizontal="center"/>
    </xf>
    <xf numFmtId="0" fontId="16" fillId="37" borderId="37" xfId="0" applyFont="1" applyFill="1" applyBorder="1" applyAlignment="1">
      <alignment horizontal="center"/>
    </xf>
    <xf numFmtId="0" fontId="24" fillId="0" borderId="34" xfId="0" applyFont="1" applyFill="1" applyBorder="1" applyAlignment="1">
      <alignment/>
    </xf>
    <xf numFmtId="0" fontId="16" fillId="0" borderId="38" xfId="0" applyFont="1" applyFill="1" applyBorder="1" applyAlignment="1">
      <alignment horizontal="center"/>
    </xf>
    <xf numFmtId="0" fontId="16" fillId="0" borderId="39" xfId="0" applyFont="1" applyFill="1" applyBorder="1" applyAlignment="1">
      <alignment horizontal="center"/>
    </xf>
    <xf numFmtId="0" fontId="24" fillId="0" borderId="37" xfId="0" applyFont="1" applyFill="1" applyBorder="1" applyAlignment="1">
      <alignment horizontal="center"/>
    </xf>
    <xf numFmtId="1" fontId="24" fillId="0" borderId="38" xfId="0" applyNumberFormat="1" applyFont="1" applyFill="1" applyBorder="1" applyAlignment="1">
      <alignment horizontal="center"/>
    </xf>
    <xf numFmtId="0" fontId="24" fillId="0" borderId="39" xfId="0" applyFont="1" applyFill="1" applyBorder="1" applyAlignment="1">
      <alignment horizontal="center"/>
    </xf>
    <xf numFmtId="164" fontId="16" fillId="0" borderId="0" xfId="59" applyFont="1" applyFill="1" applyBorder="1" applyAlignment="1" applyProtection="1">
      <alignment/>
      <protection/>
    </xf>
    <xf numFmtId="164" fontId="16" fillId="0" borderId="0" xfId="59" applyFont="1" applyFill="1" applyBorder="1" applyAlignment="1" applyProtection="1">
      <alignment horizontal="left"/>
      <protection/>
    </xf>
    <xf numFmtId="164" fontId="24" fillId="0" borderId="10" xfId="59" applyFont="1" applyFill="1" applyBorder="1" applyAlignment="1" applyProtection="1">
      <alignment horizontal="center"/>
      <protection/>
    </xf>
    <xf numFmtId="164" fontId="24" fillId="0" borderId="10" xfId="59" applyFont="1" applyFill="1" applyBorder="1" applyAlignment="1" applyProtection="1">
      <alignment horizontal="left"/>
      <protection/>
    </xf>
    <xf numFmtId="0" fontId="11" fillId="0" borderId="2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11" fillId="0" borderId="24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5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11" fillId="0" borderId="42" xfId="0" applyFont="1" applyFill="1" applyBorder="1" applyAlignment="1">
      <alignment horizontal="center"/>
    </xf>
    <xf numFmtId="0" fontId="11" fillId="0" borderId="41" xfId="0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11" fillId="0" borderId="46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4" fillId="0" borderId="38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0" fillId="39" borderId="10" xfId="0" applyFill="1" applyBorder="1" applyAlignment="1">
      <alignment/>
    </xf>
    <xf numFmtId="49" fontId="11" fillId="36" borderId="10" xfId="0" applyNumberFormat="1" applyFont="1" applyFill="1" applyBorder="1" applyAlignment="1">
      <alignment/>
    </xf>
    <xf numFmtId="49" fontId="11" fillId="36" borderId="60" xfId="0" applyNumberFormat="1" applyFont="1" applyFill="1" applyBorder="1" applyAlignment="1">
      <alignment/>
    </xf>
    <xf numFmtId="49" fontId="11" fillId="0" borderId="23" xfId="0" applyNumberFormat="1" applyFont="1" applyBorder="1" applyAlignment="1">
      <alignment horizontal="center"/>
    </xf>
    <xf numFmtId="49" fontId="11" fillId="0" borderId="6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49" fontId="11" fillId="36" borderId="61" xfId="0" applyNumberFormat="1" applyFont="1" applyFill="1" applyBorder="1" applyAlignment="1">
      <alignment/>
    </xf>
    <xf numFmtId="49" fontId="11" fillId="36" borderId="62" xfId="0" applyNumberFormat="1" applyFont="1" applyFill="1" applyBorder="1" applyAlignment="1">
      <alignment/>
    </xf>
    <xf numFmtId="49" fontId="11" fillId="0" borderId="53" xfId="0" applyNumberFormat="1" applyFont="1" applyBorder="1" applyAlignment="1">
      <alignment horizontal="center"/>
    </xf>
    <xf numFmtId="0" fontId="0" fillId="40" borderId="10" xfId="0" applyFill="1" applyBorder="1" applyAlignment="1">
      <alignment/>
    </xf>
    <xf numFmtId="0" fontId="11" fillId="0" borderId="33" xfId="0" applyFont="1" applyBorder="1" applyAlignment="1">
      <alignment/>
    </xf>
    <xf numFmtId="0" fontId="11" fillId="0" borderId="33" xfId="0" applyFont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11" fillId="0" borderId="63" xfId="0" applyNumberFormat="1" applyFont="1" applyBorder="1" applyAlignment="1">
      <alignment/>
    </xf>
    <xf numFmtId="0" fontId="11" fillId="0" borderId="0" xfId="0" applyFont="1" applyBorder="1" applyAlignment="1">
      <alignment horizontal="right"/>
    </xf>
    <xf numFmtId="49" fontId="11" fillId="36" borderId="64" xfId="0" applyNumberFormat="1" applyFont="1" applyFill="1" applyBorder="1" applyAlignment="1">
      <alignment/>
    </xf>
    <xf numFmtId="49" fontId="11" fillId="0" borderId="65" xfId="0" applyNumberFormat="1" applyFont="1" applyBorder="1" applyAlignment="1">
      <alignment horizontal="center"/>
    </xf>
    <xf numFmtId="0" fontId="0" fillId="33" borderId="10" xfId="0" applyFill="1" applyBorder="1" applyAlignment="1">
      <alignment/>
    </xf>
    <xf numFmtId="49" fontId="11" fillId="36" borderId="62" xfId="0" applyNumberFormat="1" applyFont="1" applyFill="1" applyBorder="1" applyAlignment="1">
      <alignment horizontal="right"/>
    </xf>
    <xf numFmtId="0" fontId="11" fillId="36" borderId="10" xfId="0" applyFont="1" applyFill="1" applyBorder="1" applyAlignment="1">
      <alignment/>
    </xf>
    <xf numFmtId="0" fontId="11" fillId="36" borderId="60" xfId="0" applyFont="1" applyFill="1" applyBorder="1" applyAlignment="1">
      <alignment/>
    </xf>
    <xf numFmtId="0" fontId="11" fillId="0" borderId="23" xfId="0" applyFont="1" applyBorder="1" applyAlignment="1">
      <alignment horizontal="center"/>
    </xf>
    <xf numFmtId="0" fontId="11" fillId="0" borderId="60" xfId="0" applyFont="1" applyBorder="1" applyAlignment="1">
      <alignment/>
    </xf>
    <xf numFmtId="0" fontId="11" fillId="36" borderId="61" xfId="0" applyFont="1" applyFill="1" applyBorder="1" applyAlignment="1">
      <alignment/>
    </xf>
    <xf numFmtId="0" fontId="11" fillId="36" borderId="62" xfId="0" applyFont="1" applyFill="1" applyBorder="1" applyAlignment="1">
      <alignment/>
    </xf>
    <xf numFmtId="0" fontId="11" fillId="0" borderId="53" xfId="0" applyFont="1" applyBorder="1" applyAlignment="1">
      <alignment horizontal="center"/>
    </xf>
    <xf numFmtId="0" fontId="11" fillId="36" borderId="62" xfId="0" applyFont="1" applyFill="1" applyBorder="1" applyAlignment="1">
      <alignment horizontal="right"/>
    </xf>
    <xf numFmtId="0" fontId="11" fillId="0" borderId="63" xfId="0" applyFont="1" applyBorder="1" applyAlignment="1">
      <alignment/>
    </xf>
    <xf numFmtId="0" fontId="11" fillId="36" borderId="64" xfId="0" applyFont="1" applyFill="1" applyBorder="1" applyAlignment="1">
      <alignment/>
    </xf>
    <xf numFmtId="0" fontId="11" fillId="0" borderId="65" xfId="0" applyFont="1" applyBorder="1" applyAlignment="1">
      <alignment horizontal="center"/>
    </xf>
    <xf numFmtId="0" fontId="15" fillId="35" borderId="66" xfId="0" applyFont="1" applyFill="1" applyBorder="1" applyAlignment="1">
      <alignment horizontal="center"/>
    </xf>
    <xf numFmtId="164" fontId="11" fillId="0" borderId="24" xfId="59" applyFont="1" applyFill="1" applyBorder="1" applyAlignment="1" applyProtection="1">
      <alignment horizontal="left"/>
      <protection/>
    </xf>
    <xf numFmtId="164" fontId="11" fillId="0" borderId="25" xfId="59" applyFont="1" applyFill="1" applyBorder="1" applyAlignment="1" applyProtection="1">
      <alignment horizontal="left"/>
      <protection/>
    </xf>
    <xf numFmtId="164" fontId="11" fillId="0" borderId="41" xfId="59" applyFont="1" applyFill="1" applyBorder="1" applyAlignment="1" applyProtection="1">
      <alignment horizontal="left"/>
      <protection/>
    </xf>
    <xf numFmtId="164" fontId="11" fillId="0" borderId="42" xfId="59" applyFont="1" applyFill="1" applyBorder="1" applyAlignment="1" applyProtection="1">
      <alignment horizontal="left"/>
      <protection/>
    </xf>
    <xf numFmtId="0" fontId="15" fillId="35" borderId="67" xfId="0" applyFont="1" applyFill="1" applyBorder="1" applyAlignment="1">
      <alignment horizontal="center"/>
    </xf>
    <xf numFmtId="164" fontId="11" fillId="0" borderId="38" xfId="59" applyFont="1" applyFill="1" applyBorder="1" applyAlignment="1" applyProtection="1">
      <alignment horizontal="left"/>
      <protection/>
    </xf>
    <xf numFmtId="164" fontId="11" fillId="0" borderId="39" xfId="59" applyFont="1" applyFill="1" applyBorder="1" applyAlignment="1" applyProtection="1">
      <alignment horizontal="left"/>
      <protection/>
    </xf>
    <xf numFmtId="0" fontId="12" fillId="35" borderId="11" xfId="0" applyFont="1" applyFill="1" applyBorder="1" applyAlignment="1">
      <alignment horizontal="center"/>
    </xf>
    <xf numFmtId="164" fontId="11" fillId="0" borderId="44" xfId="59" applyFont="1" applyFill="1" applyBorder="1" applyAlignment="1" applyProtection="1">
      <alignment horizontal="left"/>
      <protection/>
    </xf>
    <xf numFmtId="0" fontId="12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center"/>
    </xf>
    <xf numFmtId="0" fontId="12" fillId="35" borderId="69" xfId="0" applyFont="1" applyFill="1" applyBorder="1" applyAlignment="1">
      <alignment horizontal="center"/>
    </xf>
    <xf numFmtId="164" fontId="12" fillId="0" borderId="21" xfId="59" applyFont="1" applyFill="1" applyBorder="1" applyAlignment="1" applyProtection="1">
      <alignment horizontal="left"/>
      <protection/>
    </xf>
    <xf numFmtId="164" fontId="12" fillId="0" borderId="30" xfId="59" applyFont="1" applyFill="1" applyBorder="1" applyAlignment="1" applyProtection="1">
      <alignment horizontal="left"/>
      <protection/>
    </xf>
    <xf numFmtId="164" fontId="12" fillId="0" borderId="37" xfId="59" applyFont="1" applyFill="1" applyBorder="1" applyAlignment="1" applyProtection="1">
      <alignment horizontal="left"/>
      <protection/>
    </xf>
    <xf numFmtId="0" fontId="12" fillId="35" borderId="70" xfId="0" applyFont="1" applyFill="1" applyBorder="1" applyAlignment="1">
      <alignment horizontal="center"/>
    </xf>
    <xf numFmtId="164" fontId="12" fillId="0" borderId="55" xfId="59" applyFont="1" applyFill="1" applyBorder="1" applyAlignment="1" applyProtection="1">
      <alignment horizontal="center"/>
      <protection/>
    </xf>
    <xf numFmtId="0" fontId="12" fillId="35" borderId="71" xfId="0" applyFont="1" applyFill="1" applyBorder="1" applyAlignment="1">
      <alignment horizontal="center"/>
    </xf>
    <xf numFmtId="0" fontId="11" fillId="35" borderId="71" xfId="0" applyFont="1" applyFill="1" applyBorder="1" applyAlignment="1">
      <alignment horizontal="center"/>
    </xf>
    <xf numFmtId="0" fontId="11" fillId="35" borderId="68" xfId="0" applyFont="1" applyFill="1" applyBorder="1" applyAlignment="1">
      <alignment horizontal="center"/>
    </xf>
    <xf numFmtId="0" fontId="12" fillId="35" borderId="13" xfId="0" applyFont="1" applyFill="1" applyBorder="1" applyAlignment="1">
      <alignment horizontal="right"/>
    </xf>
    <xf numFmtId="0" fontId="12" fillId="35" borderId="11" xfId="0" applyFont="1" applyFill="1" applyBorder="1" applyAlignment="1">
      <alignment horizontal="right"/>
    </xf>
    <xf numFmtId="0" fontId="11" fillId="0" borderId="0" xfId="0" applyFont="1" applyBorder="1" applyAlignment="1">
      <alignment/>
    </xf>
    <xf numFmtId="0" fontId="5" fillId="0" borderId="72" xfId="0" applyFont="1" applyFill="1" applyBorder="1" applyAlignment="1">
      <alignment horizontal="center"/>
    </xf>
    <xf numFmtId="0" fontId="5" fillId="0" borderId="73" xfId="0" applyFont="1" applyFill="1" applyBorder="1" applyAlignment="1">
      <alignment horizontal="center"/>
    </xf>
    <xf numFmtId="0" fontId="5" fillId="0" borderId="55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164" fontId="4" fillId="36" borderId="74" xfId="0" applyNumberFormat="1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2" xfId="0" applyFont="1" applyFill="1" applyBorder="1" applyAlignment="1">
      <alignment horizontal="right"/>
    </xf>
    <xf numFmtId="0" fontId="4" fillId="0" borderId="52" xfId="0" applyFont="1" applyFill="1" applyBorder="1" applyAlignment="1">
      <alignment horizontal="center"/>
    </xf>
    <xf numFmtId="164" fontId="5" fillId="0" borderId="23" xfId="59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0" fillId="0" borderId="23" xfId="59" applyFont="1" applyFill="1" applyBorder="1" applyAlignment="1" applyProtection="1">
      <alignment horizontal="center"/>
      <protection/>
    </xf>
    <xf numFmtId="0" fontId="5" fillId="0" borderId="75" xfId="0" applyFont="1" applyFill="1" applyBorder="1" applyAlignment="1">
      <alignment horizontal="center"/>
    </xf>
    <xf numFmtId="164" fontId="0" fillId="0" borderId="0" xfId="59" applyFont="1" applyFill="1" applyBorder="1" applyAlignment="1" applyProtection="1">
      <alignment horizontal="center"/>
      <protection/>
    </xf>
    <xf numFmtId="164" fontId="10" fillId="0" borderId="0" xfId="59" applyFont="1" applyFill="1" applyBorder="1" applyAlignment="1" applyProtection="1">
      <alignment horizontal="right"/>
      <protection/>
    </xf>
    <xf numFmtId="0" fontId="20" fillId="0" borderId="58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164" fontId="5" fillId="0" borderId="0" xfId="0" applyNumberFormat="1" applyFont="1" applyFill="1" applyBorder="1" applyAlignment="1">
      <alignment horizontal="center"/>
    </xf>
    <xf numFmtId="164" fontId="0" fillId="0" borderId="55" xfId="59" applyFont="1" applyFill="1" applyBorder="1" applyAlignment="1" applyProtection="1">
      <alignment horizontal="center"/>
      <protection/>
    </xf>
    <xf numFmtId="0" fontId="20" fillId="0" borderId="62" xfId="0" applyFont="1" applyFill="1" applyBorder="1" applyAlignment="1">
      <alignment horizontal="center"/>
    </xf>
    <xf numFmtId="164" fontId="0" fillId="0" borderId="53" xfId="59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>
      <alignment horizontal="center"/>
    </xf>
    <xf numFmtId="0" fontId="21" fillId="38" borderId="10" xfId="0" applyFont="1" applyFill="1" applyBorder="1" applyAlignment="1">
      <alignment/>
    </xf>
    <xf numFmtId="0" fontId="10" fillId="0" borderId="32" xfId="0" applyFont="1" applyBorder="1" applyAlignment="1">
      <alignment horizontal="center" textRotation="90"/>
    </xf>
    <xf numFmtId="0" fontId="22" fillId="38" borderId="31" xfId="0" applyFont="1" applyFill="1" applyBorder="1" applyAlignment="1">
      <alignment horizontal="center"/>
    </xf>
    <xf numFmtId="0" fontId="22" fillId="38" borderId="76" xfId="0" applyFont="1" applyFill="1" applyBorder="1" applyAlignment="1">
      <alignment horizontal="center"/>
    </xf>
    <xf numFmtId="0" fontId="7" fillId="41" borderId="10" xfId="0" applyFont="1" applyFill="1" applyBorder="1" applyAlignment="1">
      <alignment horizont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0" fillId="0" borderId="33" xfId="0" applyFont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17</xdr:row>
      <xdr:rowOff>0</xdr:rowOff>
    </xdr:from>
    <xdr:to>
      <xdr:col>9</xdr:col>
      <xdr:colOff>371475</xdr:colOff>
      <xdr:row>17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3257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0</xdr:rowOff>
    </xdr:from>
    <xdr:to>
      <xdr:col>9</xdr:col>
      <xdr:colOff>371475</xdr:colOff>
      <xdr:row>26</xdr:row>
      <xdr:rowOff>0</xdr:rowOff>
    </xdr:to>
    <xdr:sp>
      <xdr:nvSpPr>
        <xdr:cNvPr id="2" name="Line 2"/>
        <xdr:cNvSpPr>
          <a:spLocks/>
        </xdr:cNvSpPr>
      </xdr:nvSpPr>
      <xdr:spPr>
        <a:xfrm>
          <a:off x="19050" y="4981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</xdr:row>
      <xdr:rowOff>0</xdr:rowOff>
    </xdr:from>
    <xdr:to>
      <xdr:col>9</xdr:col>
      <xdr:colOff>371475</xdr:colOff>
      <xdr:row>44</xdr:row>
      <xdr:rowOff>0</xdr:rowOff>
    </xdr:to>
    <xdr:sp>
      <xdr:nvSpPr>
        <xdr:cNvPr id="3" name="Line 3"/>
        <xdr:cNvSpPr>
          <a:spLocks/>
        </xdr:cNvSpPr>
      </xdr:nvSpPr>
      <xdr:spPr>
        <a:xfrm>
          <a:off x="19050" y="8401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4" name="Line 4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10</xdr:col>
      <xdr:colOff>19050</xdr:colOff>
      <xdr:row>79</xdr:row>
      <xdr:rowOff>0</xdr:rowOff>
    </xdr:to>
    <xdr:sp>
      <xdr:nvSpPr>
        <xdr:cNvPr id="5" name="Line 5"/>
        <xdr:cNvSpPr>
          <a:spLocks/>
        </xdr:cNvSpPr>
      </xdr:nvSpPr>
      <xdr:spPr>
        <a:xfrm>
          <a:off x="19050" y="151352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</xdr:row>
      <xdr:rowOff>0</xdr:rowOff>
    </xdr:from>
    <xdr:to>
      <xdr:col>9</xdr:col>
      <xdr:colOff>371475</xdr:colOff>
      <xdr:row>70</xdr:row>
      <xdr:rowOff>0</xdr:rowOff>
    </xdr:to>
    <xdr:sp>
      <xdr:nvSpPr>
        <xdr:cNvPr id="6" name="Line 12"/>
        <xdr:cNvSpPr>
          <a:spLocks/>
        </xdr:cNvSpPr>
      </xdr:nvSpPr>
      <xdr:spPr>
        <a:xfrm>
          <a:off x="19050" y="134112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79</xdr:row>
      <xdr:rowOff>0</xdr:rowOff>
    </xdr:from>
    <xdr:to>
      <xdr:col>9</xdr:col>
      <xdr:colOff>371475</xdr:colOff>
      <xdr:row>79</xdr:row>
      <xdr:rowOff>0</xdr:rowOff>
    </xdr:to>
    <xdr:sp>
      <xdr:nvSpPr>
        <xdr:cNvPr id="7" name="Line 13"/>
        <xdr:cNvSpPr>
          <a:spLocks/>
        </xdr:cNvSpPr>
      </xdr:nvSpPr>
      <xdr:spPr>
        <a:xfrm>
          <a:off x="19050" y="151352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176</xdr:row>
      <xdr:rowOff>0</xdr:rowOff>
    </xdr:from>
    <xdr:to>
      <xdr:col>9</xdr:col>
      <xdr:colOff>371475</xdr:colOff>
      <xdr:row>176</xdr:row>
      <xdr:rowOff>0</xdr:rowOff>
    </xdr:to>
    <xdr:sp>
      <xdr:nvSpPr>
        <xdr:cNvPr id="8" name="Line 14"/>
        <xdr:cNvSpPr>
          <a:spLocks/>
        </xdr:cNvSpPr>
      </xdr:nvSpPr>
      <xdr:spPr>
        <a:xfrm>
          <a:off x="19050" y="33718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185</xdr:row>
      <xdr:rowOff>0</xdr:rowOff>
    </xdr:from>
    <xdr:to>
      <xdr:col>9</xdr:col>
      <xdr:colOff>371475</xdr:colOff>
      <xdr:row>185</xdr:row>
      <xdr:rowOff>0</xdr:rowOff>
    </xdr:to>
    <xdr:sp>
      <xdr:nvSpPr>
        <xdr:cNvPr id="9" name="Line 15"/>
        <xdr:cNvSpPr>
          <a:spLocks/>
        </xdr:cNvSpPr>
      </xdr:nvSpPr>
      <xdr:spPr>
        <a:xfrm>
          <a:off x="19050" y="35442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210</xdr:row>
      <xdr:rowOff>0</xdr:rowOff>
    </xdr:from>
    <xdr:to>
      <xdr:col>9</xdr:col>
      <xdr:colOff>371475</xdr:colOff>
      <xdr:row>210</xdr:row>
      <xdr:rowOff>0</xdr:rowOff>
    </xdr:to>
    <xdr:sp>
      <xdr:nvSpPr>
        <xdr:cNvPr id="10" name="Line 16"/>
        <xdr:cNvSpPr>
          <a:spLocks/>
        </xdr:cNvSpPr>
      </xdr:nvSpPr>
      <xdr:spPr>
        <a:xfrm>
          <a:off x="19050" y="40262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1" name="Line 17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10</xdr:col>
      <xdr:colOff>19050</xdr:colOff>
      <xdr:row>238</xdr:row>
      <xdr:rowOff>0</xdr:rowOff>
    </xdr:to>
    <xdr:sp>
      <xdr:nvSpPr>
        <xdr:cNvPr id="12" name="Line 18"/>
        <xdr:cNvSpPr>
          <a:spLocks/>
        </xdr:cNvSpPr>
      </xdr:nvSpPr>
      <xdr:spPr>
        <a:xfrm>
          <a:off x="19050" y="456247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229</xdr:row>
      <xdr:rowOff>0</xdr:rowOff>
    </xdr:from>
    <xdr:to>
      <xdr:col>9</xdr:col>
      <xdr:colOff>371475</xdr:colOff>
      <xdr:row>229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4390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238</xdr:row>
      <xdr:rowOff>0</xdr:rowOff>
    </xdr:from>
    <xdr:to>
      <xdr:col>9</xdr:col>
      <xdr:colOff>371475</xdr:colOff>
      <xdr:row>238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45624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335</xdr:row>
      <xdr:rowOff>0</xdr:rowOff>
    </xdr:from>
    <xdr:to>
      <xdr:col>9</xdr:col>
      <xdr:colOff>371475</xdr:colOff>
      <xdr:row>335</xdr:row>
      <xdr:rowOff>0</xdr:rowOff>
    </xdr:to>
    <xdr:sp>
      <xdr:nvSpPr>
        <xdr:cNvPr id="15" name="Line 21"/>
        <xdr:cNvSpPr>
          <a:spLocks/>
        </xdr:cNvSpPr>
      </xdr:nvSpPr>
      <xdr:spPr>
        <a:xfrm>
          <a:off x="19050" y="642366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344</xdr:row>
      <xdr:rowOff>0</xdr:rowOff>
    </xdr:from>
    <xdr:to>
      <xdr:col>9</xdr:col>
      <xdr:colOff>371475</xdr:colOff>
      <xdr:row>344</xdr:row>
      <xdr:rowOff>0</xdr:rowOff>
    </xdr:to>
    <xdr:sp>
      <xdr:nvSpPr>
        <xdr:cNvPr id="16" name="Line 22"/>
        <xdr:cNvSpPr>
          <a:spLocks/>
        </xdr:cNvSpPr>
      </xdr:nvSpPr>
      <xdr:spPr>
        <a:xfrm>
          <a:off x="19050" y="65960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362</xdr:row>
      <xdr:rowOff>0</xdr:rowOff>
    </xdr:from>
    <xdr:to>
      <xdr:col>9</xdr:col>
      <xdr:colOff>371475</xdr:colOff>
      <xdr:row>362</xdr:row>
      <xdr:rowOff>0</xdr:rowOff>
    </xdr:to>
    <xdr:sp>
      <xdr:nvSpPr>
        <xdr:cNvPr id="17" name="Line 23"/>
        <xdr:cNvSpPr>
          <a:spLocks/>
        </xdr:cNvSpPr>
      </xdr:nvSpPr>
      <xdr:spPr>
        <a:xfrm>
          <a:off x="19050" y="69380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18" name="Line 24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10</xdr:col>
      <xdr:colOff>19050</xdr:colOff>
      <xdr:row>397</xdr:row>
      <xdr:rowOff>0</xdr:rowOff>
    </xdr:to>
    <xdr:sp>
      <xdr:nvSpPr>
        <xdr:cNvPr id="19" name="Line 25"/>
        <xdr:cNvSpPr>
          <a:spLocks/>
        </xdr:cNvSpPr>
      </xdr:nvSpPr>
      <xdr:spPr>
        <a:xfrm>
          <a:off x="19050" y="761428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388</xdr:row>
      <xdr:rowOff>0</xdr:rowOff>
    </xdr:from>
    <xdr:to>
      <xdr:col>9</xdr:col>
      <xdr:colOff>371475</xdr:colOff>
      <xdr:row>388</xdr:row>
      <xdr:rowOff>0</xdr:rowOff>
    </xdr:to>
    <xdr:sp>
      <xdr:nvSpPr>
        <xdr:cNvPr id="20" name="Line 26"/>
        <xdr:cNvSpPr>
          <a:spLocks/>
        </xdr:cNvSpPr>
      </xdr:nvSpPr>
      <xdr:spPr>
        <a:xfrm>
          <a:off x="19050" y="74418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397</xdr:row>
      <xdr:rowOff>0</xdr:rowOff>
    </xdr:from>
    <xdr:to>
      <xdr:col>9</xdr:col>
      <xdr:colOff>371475</xdr:colOff>
      <xdr:row>397</xdr:row>
      <xdr:rowOff>0</xdr:rowOff>
    </xdr:to>
    <xdr:sp>
      <xdr:nvSpPr>
        <xdr:cNvPr id="21" name="Line 27"/>
        <xdr:cNvSpPr>
          <a:spLocks/>
        </xdr:cNvSpPr>
      </xdr:nvSpPr>
      <xdr:spPr>
        <a:xfrm>
          <a:off x="19050" y="76142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494</xdr:row>
      <xdr:rowOff>0</xdr:rowOff>
    </xdr:from>
    <xdr:to>
      <xdr:col>9</xdr:col>
      <xdr:colOff>371475</xdr:colOff>
      <xdr:row>494</xdr:row>
      <xdr:rowOff>0</xdr:rowOff>
    </xdr:to>
    <xdr:sp>
      <xdr:nvSpPr>
        <xdr:cNvPr id="22" name="Line 28"/>
        <xdr:cNvSpPr>
          <a:spLocks/>
        </xdr:cNvSpPr>
      </xdr:nvSpPr>
      <xdr:spPr>
        <a:xfrm>
          <a:off x="19050" y="94726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503</xdr:row>
      <xdr:rowOff>0</xdr:rowOff>
    </xdr:from>
    <xdr:to>
      <xdr:col>9</xdr:col>
      <xdr:colOff>371475</xdr:colOff>
      <xdr:row>503</xdr:row>
      <xdr:rowOff>0</xdr:rowOff>
    </xdr:to>
    <xdr:sp>
      <xdr:nvSpPr>
        <xdr:cNvPr id="23" name="Line 29"/>
        <xdr:cNvSpPr>
          <a:spLocks/>
        </xdr:cNvSpPr>
      </xdr:nvSpPr>
      <xdr:spPr>
        <a:xfrm>
          <a:off x="19050" y="964501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4" name="Line 31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10</xdr:col>
      <xdr:colOff>19050</xdr:colOff>
      <xdr:row>556</xdr:row>
      <xdr:rowOff>0</xdr:rowOff>
    </xdr:to>
    <xdr:sp>
      <xdr:nvSpPr>
        <xdr:cNvPr id="25" name="Line 32"/>
        <xdr:cNvSpPr>
          <a:spLocks/>
        </xdr:cNvSpPr>
      </xdr:nvSpPr>
      <xdr:spPr>
        <a:xfrm>
          <a:off x="19050" y="10660380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547</xdr:row>
      <xdr:rowOff>0</xdr:rowOff>
    </xdr:from>
    <xdr:to>
      <xdr:col>9</xdr:col>
      <xdr:colOff>371475</xdr:colOff>
      <xdr:row>547</xdr:row>
      <xdr:rowOff>0</xdr:rowOff>
    </xdr:to>
    <xdr:sp>
      <xdr:nvSpPr>
        <xdr:cNvPr id="26" name="Line 33"/>
        <xdr:cNvSpPr>
          <a:spLocks/>
        </xdr:cNvSpPr>
      </xdr:nvSpPr>
      <xdr:spPr>
        <a:xfrm>
          <a:off x="19050" y="104879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556</xdr:row>
      <xdr:rowOff>0</xdr:rowOff>
    </xdr:from>
    <xdr:to>
      <xdr:col>9</xdr:col>
      <xdr:colOff>371475</xdr:colOff>
      <xdr:row>556</xdr:row>
      <xdr:rowOff>0</xdr:rowOff>
    </xdr:to>
    <xdr:sp>
      <xdr:nvSpPr>
        <xdr:cNvPr id="27" name="Line 34"/>
        <xdr:cNvSpPr>
          <a:spLocks/>
        </xdr:cNvSpPr>
      </xdr:nvSpPr>
      <xdr:spPr>
        <a:xfrm>
          <a:off x="19050" y="106603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653</xdr:row>
      <xdr:rowOff>0</xdr:rowOff>
    </xdr:from>
    <xdr:to>
      <xdr:col>9</xdr:col>
      <xdr:colOff>371475</xdr:colOff>
      <xdr:row>653</xdr:row>
      <xdr:rowOff>0</xdr:rowOff>
    </xdr:to>
    <xdr:sp>
      <xdr:nvSpPr>
        <xdr:cNvPr id="28" name="Line 35"/>
        <xdr:cNvSpPr>
          <a:spLocks/>
        </xdr:cNvSpPr>
      </xdr:nvSpPr>
      <xdr:spPr>
        <a:xfrm>
          <a:off x="19050" y="125187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671</xdr:row>
      <xdr:rowOff>0</xdr:rowOff>
    </xdr:from>
    <xdr:to>
      <xdr:col>9</xdr:col>
      <xdr:colOff>371475</xdr:colOff>
      <xdr:row>671</xdr:row>
      <xdr:rowOff>0</xdr:rowOff>
    </xdr:to>
    <xdr:sp>
      <xdr:nvSpPr>
        <xdr:cNvPr id="29" name="Line 36"/>
        <xdr:cNvSpPr>
          <a:spLocks/>
        </xdr:cNvSpPr>
      </xdr:nvSpPr>
      <xdr:spPr>
        <a:xfrm>
          <a:off x="19050" y="128606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0" name="Line 38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10</xdr:col>
      <xdr:colOff>19050</xdr:colOff>
      <xdr:row>706</xdr:row>
      <xdr:rowOff>0</xdr:rowOff>
    </xdr:to>
    <xdr:sp>
      <xdr:nvSpPr>
        <xdr:cNvPr id="31" name="Line 39"/>
        <xdr:cNvSpPr>
          <a:spLocks/>
        </xdr:cNvSpPr>
      </xdr:nvSpPr>
      <xdr:spPr>
        <a:xfrm>
          <a:off x="19050" y="13534072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697</xdr:row>
      <xdr:rowOff>0</xdr:rowOff>
    </xdr:from>
    <xdr:to>
      <xdr:col>9</xdr:col>
      <xdr:colOff>371475</xdr:colOff>
      <xdr:row>697</xdr:row>
      <xdr:rowOff>0</xdr:rowOff>
    </xdr:to>
    <xdr:sp>
      <xdr:nvSpPr>
        <xdr:cNvPr id="32" name="Line 40"/>
        <xdr:cNvSpPr>
          <a:spLocks/>
        </xdr:cNvSpPr>
      </xdr:nvSpPr>
      <xdr:spPr>
        <a:xfrm>
          <a:off x="19050" y="1336167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706</xdr:row>
      <xdr:rowOff>0</xdr:rowOff>
    </xdr:from>
    <xdr:to>
      <xdr:col>9</xdr:col>
      <xdr:colOff>371475</xdr:colOff>
      <xdr:row>706</xdr:row>
      <xdr:rowOff>0</xdr:rowOff>
    </xdr:to>
    <xdr:sp>
      <xdr:nvSpPr>
        <xdr:cNvPr id="33" name="Line 41"/>
        <xdr:cNvSpPr>
          <a:spLocks/>
        </xdr:cNvSpPr>
      </xdr:nvSpPr>
      <xdr:spPr>
        <a:xfrm>
          <a:off x="19050" y="135340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750</xdr:row>
      <xdr:rowOff>0</xdr:rowOff>
    </xdr:from>
    <xdr:to>
      <xdr:col>9</xdr:col>
      <xdr:colOff>371475</xdr:colOff>
      <xdr:row>750</xdr:row>
      <xdr:rowOff>0</xdr:rowOff>
    </xdr:to>
    <xdr:sp>
      <xdr:nvSpPr>
        <xdr:cNvPr id="34" name="Line 42"/>
        <xdr:cNvSpPr>
          <a:spLocks/>
        </xdr:cNvSpPr>
      </xdr:nvSpPr>
      <xdr:spPr>
        <a:xfrm>
          <a:off x="19050" y="143798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759</xdr:row>
      <xdr:rowOff>0</xdr:rowOff>
    </xdr:from>
    <xdr:to>
      <xdr:col>9</xdr:col>
      <xdr:colOff>371475</xdr:colOff>
      <xdr:row>759</xdr:row>
      <xdr:rowOff>0</xdr:rowOff>
    </xdr:to>
    <xdr:sp>
      <xdr:nvSpPr>
        <xdr:cNvPr id="35" name="Line 43"/>
        <xdr:cNvSpPr>
          <a:spLocks/>
        </xdr:cNvSpPr>
      </xdr:nvSpPr>
      <xdr:spPr>
        <a:xfrm>
          <a:off x="19050" y="1455229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123</xdr:row>
      <xdr:rowOff>0</xdr:rowOff>
    </xdr:from>
    <xdr:to>
      <xdr:col>9</xdr:col>
      <xdr:colOff>371475</xdr:colOff>
      <xdr:row>123</xdr:row>
      <xdr:rowOff>0</xdr:rowOff>
    </xdr:to>
    <xdr:sp>
      <xdr:nvSpPr>
        <xdr:cNvPr id="36" name="Line 49"/>
        <xdr:cNvSpPr>
          <a:spLocks/>
        </xdr:cNvSpPr>
      </xdr:nvSpPr>
      <xdr:spPr>
        <a:xfrm>
          <a:off x="19050" y="23593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132</xdr:row>
      <xdr:rowOff>0</xdr:rowOff>
    </xdr:from>
    <xdr:to>
      <xdr:col>9</xdr:col>
      <xdr:colOff>371475</xdr:colOff>
      <xdr:row>132</xdr:row>
      <xdr:rowOff>0</xdr:rowOff>
    </xdr:to>
    <xdr:sp>
      <xdr:nvSpPr>
        <xdr:cNvPr id="37" name="Line 50"/>
        <xdr:cNvSpPr>
          <a:spLocks/>
        </xdr:cNvSpPr>
      </xdr:nvSpPr>
      <xdr:spPr>
        <a:xfrm>
          <a:off x="19050" y="25317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282</xdr:row>
      <xdr:rowOff>0</xdr:rowOff>
    </xdr:from>
    <xdr:to>
      <xdr:col>9</xdr:col>
      <xdr:colOff>371475</xdr:colOff>
      <xdr:row>282</xdr:row>
      <xdr:rowOff>0</xdr:rowOff>
    </xdr:to>
    <xdr:sp>
      <xdr:nvSpPr>
        <xdr:cNvPr id="38" name="Line 51"/>
        <xdr:cNvSpPr>
          <a:spLocks/>
        </xdr:cNvSpPr>
      </xdr:nvSpPr>
      <xdr:spPr>
        <a:xfrm>
          <a:off x="19050" y="54111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291</xdr:row>
      <xdr:rowOff>0</xdr:rowOff>
    </xdr:from>
    <xdr:to>
      <xdr:col>9</xdr:col>
      <xdr:colOff>371475</xdr:colOff>
      <xdr:row>291</xdr:row>
      <xdr:rowOff>0</xdr:rowOff>
    </xdr:to>
    <xdr:sp>
      <xdr:nvSpPr>
        <xdr:cNvPr id="39" name="Line 52"/>
        <xdr:cNvSpPr>
          <a:spLocks/>
        </xdr:cNvSpPr>
      </xdr:nvSpPr>
      <xdr:spPr>
        <a:xfrm>
          <a:off x="19050" y="558355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441</xdr:row>
      <xdr:rowOff>0</xdr:rowOff>
    </xdr:from>
    <xdr:to>
      <xdr:col>9</xdr:col>
      <xdr:colOff>371475</xdr:colOff>
      <xdr:row>441</xdr:row>
      <xdr:rowOff>0</xdr:rowOff>
    </xdr:to>
    <xdr:sp>
      <xdr:nvSpPr>
        <xdr:cNvPr id="40" name="Line 53"/>
        <xdr:cNvSpPr>
          <a:spLocks/>
        </xdr:cNvSpPr>
      </xdr:nvSpPr>
      <xdr:spPr>
        <a:xfrm>
          <a:off x="19050" y="846296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450</xdr:row>
      <xdr:rowOff>0</xdr:rowOff>
    </xdr:from>
    <xdr:to>
      <xdr:col>9</xdr:col>
      <xdr:colOff>371475</xdr:colOff>
      <xdr:row>450</xdr:row>
      <xdr:rowOff>0</xdr:rowOff>
    </xdr:to>
    <xdr:sp>
      <xdr:nvSpPr>
        <xdr:cNvPr id="41" name="Line 54"/>
        <xdr:cNvSpPr>
          <a:spLocks/>
        </xdr:cNvSpPr>
      </xdr:nvSpPr>
      <xdr:spPr>
        <a:xfrm>
          <a:off x="19050" y="86353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600</xdr:row>
      <xdr:rowOff>0</xdr:rowOff>
    </xdr:from>
    <xdr:to>
      <xdr:col>9</xdr:col>
      <xdr:colOff>371475</xdr:colOff>
      <xdr:row>600</xdr:row>
      <xdr:rowOff>0</xdr:rowOff>
    </xdr:to>
    <xdr:sp>
      <xdr:nvSpPr>
        <xdr:cNvPr id="42" name="Line 55"/>
        <xdr:cNvSpPr>
          <a:spLocks/>
        </xdr:cNvSpPr>
      </xdr:nvSpPr>
      <xdr:spPr>
        <a:xfrm>
          <a:off x="19050" y="1151477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609</xdr:row>
      <xdr:rowOff>0</xdr:rowOff>
    </xdr:from>
    <xdr:to>
      <xdr:col>9</xdr:col>
      <xdr:colOff>371475</xdr:colOff>
      <xdr:row>609</xdr:row>
      <xdr:rowOff>0</xdr:rowOff>
    </xdr:to>
    <xdr:sp>
      <xdr:nvSpPr>
        <xdr:cNvPr id="43" name="Line 56"/>
        <xdr:cNvSpPr>
          <a:spLocks/>
        </xdr:cNvSpPr>
      </xdr:nvSpPr>
      <xdr:spPr>
        <a:xfrm>
          <a:off x="19050" y="1168717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724</xdr:row>
      <xdr:rowOff>0</xdr:rowOff>
    </xdr:from>
    <xdr:to>
      <xdr:col>9</xdr:col>
      <xdr:colOff>371475</xdr:colOff>
      <xdr:row>724</xdr:row>
      <xdr:rowOff>0</xdr:rowOff>
    </xdr:to>
    <xdr:sp>
      <xdr:nvSpPr>
        <xdr:cNvPr id="44" name="Line 57"/>
        <xdr:cNvSpPr>
          <a:spLocks/>
        </xdr:cNvSpPr>
      </xdr:nvSpPr>
      <xdr:spPr>
        <a:xfrm>
          <a:off x="19050" y="138903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733</xdr:row>
      <xdr:rowOff>0</xdr:rowOff>
    </xdr:from>
    <xdr:to>
      <xdr:col>9</xdr:col>
      <xdr:colOff>371475</xdr:colOff>
      <xdr:row>733</xdr:row>
      <xdr:rowOff>0</xdr:rowOff>
    </xdr:to>
    <xdr:sp>
      <xdr:nvSpPr>
        <xdr:cNvPr id="45" name="Line 58"/>
        <xdr:cNvSpPr>
          <a:spLocks/>
        </xdr:cNvSpPr>
      </xdr:nvSpPr>
      <xdr:spPr>
        <a:xfrm>
          <a:off x="19050" y="1406271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150</xdr:row>
      <xdr:rowOff>0</xdr:rowOff>
    </xdr:from>
    <xdr:to>
      <xdr:col>9</xdr:col>
      <xdr:colOff>371475</xdr:colOff>
      <xdr:row>150</xdr:row>
      <xdr:rowOff>0</xdr:rowOff>
    </xdr:to>
    <xdr:sp>
      <xdr:nvSpPr>
        <xdr:cNvPr id="46" name="Line 61"/>
        <xdr:cNvSpPr>
          <a:spLocks/>
        </xdr:cNvSpPr>
      </xdr:nvSpPr>
      <xdr:spPr>
        <a:xfrm>
          <a:off x="19050" y="287369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256</xdr:row>
      <xdr:rowOff>0</xdr:rowOff>
    </xdr:from>
    <xdr:to>
      <xdr:col>9</xdr:col>
      <xdr:colOff>371475</xdr:colOff>
      <xdr:row>256</xdr:row>
      <xdr:rowOff>0</xdr:rowOff>
    </xdr:to>
    <xdr:sp>
      <xdr:nvSpPr>
        <xdr:cNvPr id="47" name="Line 62"/>
        <xdr:cNvSpPr>
          <a:spLocks/>
        </xdr:cNvSpPr>
      </xdr:nvSpPr>
      <xdr:spPr>
        <a:xfrm>
          <a:off x="19050" y="490728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468</xdr:row>
      <xdr:rowOff>0</xdr:rowOff>
    </xdr:from>
    <xdr:to>
      <xdr:col>9</xdr:col>
      <xdr:colOff>371475</xdr:colOff>
      <xdr:row>468</xdr:row>
      <xdr:rowOff>0</xdr:rowOff>
    </xdr:to>
    <xdr:sp>
      <xdr:nvSpPr>
        <xdr:cNvPr id="48" name="Line 63"/>
        <xdr:cNvSpPr>
          <a:spLocks/>
        </xdr:cNvSpPr>
      </xdr:nvSpPr>
      <xdr:spPr>
        <a:xfrm>
          <a:off x="19050" y="897731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574</xdr:row>
      <xdr:rowOff>0</xdr:rowOff>
    </xdr:from>
    <xdr:to>
      <xdr:col>9</xdr:col>
      <xdr:colOff>371475</xdr:colOff>
      <xdr:row>574</xdr:row>
      <xdr:rowOff>0</xdr:rowOff>
    </xdr:to>
    <xdr:sp>
      <xdr:nvSpPr>
        <xdr:cNvPr id="49" name="Line 64"/>
        <xdr:cNvSpPr>
          <a:spLocks/>
        </xdr:cNvSpPr>
      </xdr:nvSpPr>
      <xdr:spPr>
        <a:xfrm>
          <a:off x="19050" y="1101090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</xdr:row>
      <xdr:rowOff>0</xdr:rowOff>
    </xdr:from>
    <xdr:to>
      <xdr:col>9</xdr:col>
      <xdr:colOff>371475</xdr:colOff>
      <xdr:row>8</xdr:row>
      <xdr:rowOff>0</xdr:rowOff>
    </xdr:to>
    <xdr:sp>
      <xdr:nvSpPr>
        <xdr:cNvPr id="50" name="Line 65"/>
        <xdr:cNvSpPr>
          <a:spLocks/>
        </xdr:cNvSpPr>
      </xdr:nvSpPr>
      <xdr:spPr>
        <a:xfrm>
          <a:off x="19050" y="15335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9</xdr:col>
      <xdr:colOff>371475</xdr:colOff>
      <xdr:row>35</xdr:row>
      <xdr:rowOff>19050</xdr:rowOff>
    </xdr:to>
    <xdr:sp>
      <xdr:nvSpPr>
        <xdr:cNvPr id="51" name="Line 70"/>
        <xdr:cNvSpPr>
          <a:spLocks/>
        </xdr:cNvSpPr>
      </xdr:nvSpPr>
      <xdr:spPr>
        <a:xfrm>
          <a:off x="19050" y="6724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</xdr:row>
      <xdr:rowOff>0</xdr:rowOff>
    </xdr:from>
    <xdr:to>
      <xdr:col>9</xdr:col>
      <xdr:colOff>371475</xdr:colOff>
      <xdr:row>61</xdr:row>
      <xdr:rowOff>0</xdr:rowOff>
    </xdr:to>
    <xdr:sp>
      <xdr:nvSpPr>
        <xdr:cNvPr id="52" name="Line 71"/>
        <xdr:cNvSpPr>
          <a:spLocks/>
        </xdr:cNvSpPr>
      </xdr:nvSpPr>
      <xdr:spPr>
        <a:xfrm>
          <a:off x="19050" y="117443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88</xdr:row>
      <xdr:rowOff>0</xdr:rowOff>
    </xdr:from>
    <xdr:to>
      <xdr:col>9</xdr:col>
      <xdr:colOff>371475</xdr:colOff>
      <xdr:row>88</xdr:row>
      <xdr:rowOff>0</xdr:rowOff>
    </xdr:to>
    <xdr:sp>
      <xdr:nvSpPr>
        <xdr:cNvPr id="53" name="Line 72"/>
        <xdr:cNvSpPr>
          <a:spLocks/>
        </xdr:cNvSpPr>
      </xdr:nvSpPr>
      <xdr:spPr>
        <a:xfrm>
          <a:off x="19050" y="168878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97</xdr:row>
      <xdr:rowOff>0</xdr:rowOff>
    </xdr:from>
    <xdr:to>
      <xdr:col>9</xdr:col>
      <xdr:colOff>371475</xdr:colOff>
      <xdr:row>97</xdr:row>
      <xdr:rowOff>0</xdr:rowOff>
    </xdr:to>
    <xdr:sp>
      <xdr:nvSpPr>
        <xdr:cNvPr id="54" name="Line 73"/>
        <xdr:cNvSpPr>
          <a:spLocks/>
        </xdr:cNvSpPr>
      </xdr:nvSpPr>
      <xdr:spPr>
        <a:xfrm>
          <a:off x="19050" y="18611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114</xdr:row>
      <xdr:rowOff>0</xdr:rowOff>
    </xdr:from>
    <xdr:to>
      <xdr:col>10</xdr:col>
      <xdr:colOff>0</xdr:colOff>
      <xdr:row>114</xdr:row>
      <xdr:rowOff>0</xdr:rowOff>
    </xdr:to>
    <xdr:sp>
      <xdr:nvSpPr>
        <xdr:cNvPr id="55" name="Line 74"/>
        <xdr:cNvSpPr>
          <a:spLocks/>
        </xdr:cNvSpPr>
      </xdr:nvSpPr>
      <xdr:spPr>
        <a:xfrm>
          <a:off x="28575" y="219265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141</xdr:row>
      <xdr:rowOff>0</xdr:rowOff>
    </xdr:from>
    <xdr:to>
      <xdr:col>10</xdr:col>
      <xdr:colOff>0</xdr:colOff>
      <xdr:row>141</xdr:row>
      <xdr:rowOff>0</xdr:rowOff>
    </xdr:to>
    <xdr:sp>
      <xdr:nvSpPr>
        <xdr:cNvPr id="56" name="Line 75"/>
        <xdr:cNvSpPr>
          <a:spLocks/>
        </xdr:cNvSpPr>
      </xdr:nvSpPr>
      <xdr:spPr>
        <a:xfrm>
          <a:off x="28575" y="270986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167</xdr:row>
      <xdr:rowOff>0</xdr:rowOff>
    </xdr:from>
    <xdr:to>
      <xdr:col>9</xdr:col>
      <xdr:colOff>371475</xdr:colOff>
      <xdr:row>167</xdr:row>
      <xdr:rowOff>0</xdr:rowOff>
    </xdr:to>
    <xdr:sp>
      <xdr:nvSpPr>
        <xdr:cNvPr id="57" name="Line 76"/>
        <xdr:cNvSpPr>
          <a:spLocks/>
        </xdr:cNvSpPr>
      </xdr:nvSpPr>
      <xdr:spPr>
        <a:xfrm>
          <a:off x="19050" y="321373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194</xdr:row>
      <xdr:rowOff>0</xdr:rowOff>
    </xdr:from>
    <xdr:to>
      <xdr:col>9</xdr:col>
      <xdr:colOff>371475</xdr:colOff>
      <xdr:row>194</xdr:row>
      <xdr:rowOff>0</xdr:rowOff>
    </xdr:to>
    <xdr:sp>
      <xdr:nvSpPr>
        <xdr:cNvPr id="58" name="Line 77"/>
        <xdr:cNvSpPr>
          <a:spLocks/>
        </xdr:cNvSpPr>
      </xdr:nvSpPr>
      <xdr:spPr>
        <a:xfrm>
          <a:off x="19050" y="37280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203</xdr:row>
      <xdr:rowOff>0</xdr:rowOff>
    </xdr:from>
    <xdr:to>
      <xdr:col>9</xdr:col>
      <xdr:colOff>371475</xdr:colOff>
      <xdr:row>203</xdr:row>
      <xdr:rowOff>0</xdr:rowOff>
    </xdr:to>
    <xdr:sp>
      <xdr:nvSpPr>
        <xdr:cNvPr id="59" name="Line 78"/>
        <xdr:cNvSpPr>
          <a:spLocks/>
        </xdr:cNvSpPr>
      </xdr:nvSpPr>
      <xdr:spPr>
        <a:xfrm>
          <a:off x="19050" y="390048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220</xdr:row>
      <xdr:rowOff>0</xdr:rowOff>
    </xdr:from>
    <xdr:to>
      <xdr:col>9</xdr:col>
      <xdr:colOff>371475</xdr:colOff>
      <xdr:row>220</xdr:row>
      <xdr:rowOff>0</xdr:rowOff>
    </xdr:to>
    <xdr:sp>
      <xdr:nvSpPr>
        <xdr:cNvPr id="60" name="Line 79"/>
        <xdr:cNvSpPr>
          <a:spLocks/>
        </xdr:cNvSpPr>
      </xdr:nvSpPr>
      <xdr:spPr>
        <a:xfrm>
          <a:off x="19050" y="42319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247</xdr:row>
      <xdr:rowOff>0</xdr:rowOff>
    </xdr:from>
    <xdr:to>
      <xdr:col>9</xdr:col>
      <xdr:colOff>371475</xdr:colOff>
      <xdr:row>247</xdr:row>
      <xdr:rowOff>0</xdr:rowOff>
    </xdr:to>
    <xdr:sp>
      <xdr:nvSpPr>
        <xdr:cNvPr id="61" name="Line 80"/>
        <xdr:cNvSpPr>
          <a:spLocks/>
        </xdr:cNvSpPr>
      </xdr:nvSpPr>
      <xdr:spPr>
        <a:xfrm>
          <a:off x="28575" y="47491650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273</xdr:row>
      <xdr:rowOff>0</xdr:rowOff>
    </xdr:from>
    <xdr:to>
      <xdr:col>9</xdr:col>
      <xdr:colOff>371475</xdr:colOff>
      <xdr:row>273</xdr:row>
      <xdr:rowOff>0</xdr:rowOff>
    </xdr:to>
    <xdr:sp>
      <xdr:nvSpPr>
        <xdr:cNvPr id="62" name="Line 81"/>
        <xdr:cNvSpPr>
          <a:spLocks/>
        </xdr:cNvSpPr>
      </xdr:nvSpPr>
      <xdr:spPr>
        <a:xfrm>
          <a:off x="19050" y="52530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300</xdr:row>
      <xdr:rowOff>0</xdr:rowOff>
    </xdr:from>
    <xdr:to>
      <xdr:col>9</xdr:col>
      <xdr:colOff>371475</xdr:colOff>
      <xdr:row>300</xdr:row>
      <xdr:rowOff>0</xdr:rowOff>
    </xdr:to>
    <xdr:sp>
      <xdr:nvSpPr>
        <xdr:cNvPr id="63" name="Line 82"/>
        <xdr:cNvSpPr>
          <a:spLocks/>
        </xdr:cNvSpPr>
      </xdr:nvSpPr>
      <xdr:spPr>
        <a:xfrm>
          <a:off x="19050" y="57702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309</xdr:row>
      <xdr:rowOff>0</xdr:rowOff>
    </xdr:from>
    <xdr:to>
      <xdr:col>9</xdr:col>
      <xdr:colOff>371475</xdr:colOff>
      <xdr:row>309</xdr:row>
      <xdr:rowOff>0</xdr:rowOff>
    </xdr:to>
    <xdr:sp>
      <xdr:nvSpPr>
        <xdr:cNvPr id="64" name="Line 83"/>
        <xdr:cNvSpPr>
          <a:spLocks/>
        </xdr:cNvSpPr>
      </xdr:nvSpPr>
      <xdr:spPr>
        <a:xfrm>
          <a:off x="19050" y="59426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326</xdr:row>
      <xdr:rowOff>0</xdr:rowOff>
    </xdr:from>
    <xdr:to>
      <xdr:col>9</xdr:col>
      <xdr:colOff>371475</xdr:colOff>
      <xdr:row>326</xdr:row>
      <xdr:rowOff>0</xdr:rowOff>
    </xdr:to>
    <xdr:sp>
      <xdr:nvSpPr>
        <xdr:cNvPr id="65" name="Line 84"/>
        <xdr:cNvSpPr>
          <a:spLocks/>
        </xdr:cNvSpPr>
      </xdr:nvSpPr>
      <xdr:spPr>
        <a:xfrm>
          <a:off x="19050" y="62741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353</xdr:row>
      <xdr:rowOff>0</xdr:rowOff>
    </xdr:from>
    <xdr:to>
      <xdr:col>9</xdr:col>
      <xdr:colOff>371475</xdr:colOff>
      <xdr:row>353</xdr:row>
      <xdr:rowOff>0</xdr:rowOff>
    </xdr:to>
    <xdr:sp>
      <xdr:nvSpPr>
        <xdr:cNvPr id="66" name="Line 85"/>
        <xdr:cNvSpPr>
          <a:spLocks/>
        </xdr:cNvSpPr>
      </xdr:nvSpPr>
      <xdr:spPr>
        <a:xfrm>
          <a:off x="19050" y="67913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7" name="Line 86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379</xdr:row>
      <xdr:rowOff>0</xdr:rowOff>
    </xdr:from>
    <xdr:to>
      <xdr:col>9</xdr:col>
      <xdr:colOff>371475</xdr:colOff>
      <xdr:row>379</xdr:row>
      <xdr:rowOff>0</xdr:rowOff>
    </xdr:to>
    <xdr:sp>
      <xdr:nvSpPr>
        <xdr:cNvPr id="68" name="Line 87"/>
        <xdr:cNvSpPr>
          <a:spLocks/>
        </xdr:cNvSpPr>
      </xdr:nvSpPr>
      <xdr:spPr>
        <a:xfrm>
          <a:off x="19050" y="729519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10</xdr:col>
      <xdr:colOff>19050</xdr:colOff>
      <xdr:row>406</xdr:row>
      <xdr:rowOff>0</xdr:rowOff>
    </xdr:to>
    <xdr:sp>
      <xdr:nvSpPr>
        <xdr:cNvPr id="69" name="Line 88"/>
        <xdr:cNvSpPr>
          <a:spLocks/>
        </xdr:cNvSpPr>
      </xdr:nvSpPr>
      <xdr:spPr>
        <a:xfrm>
          <a:off x="19050" y="78124050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0</xdr:rowOff>
    </xdr:from>
    <xdr:to>
      <xdr:col>9</xdr:col>
      <xdr:colOff>371475</xdr:colOff>
      <xdr:row>406</xdr:row>
      <xdr:rowOff>0</xdr:rowOff>
    </xdr:to>
    <xdr:sp>
      <xdr:nvSpPr>
        <xdr:cNvPr id="70" name="Line 89"/>
        <xdr:cNvSpPr>
          <a:spLocks/>
        </xdr:cNvSpPr>
      </xdr:nvSpPr>
      <xdr:spPr>
        <a:xfrm>
          <a:off x="19050" y="781240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10</xdr:col>
      <xdr:colOff>19050</xdr:colOff>
      <xdr:row>415</xdr:row>
      <xdr:rowOff>0</xdr:rowOff>
    </xdr:to>
    <xdr:sp>
      <xdr:nvSpPr>
        <xdr:cNvPr id="71" name="Line 90"/>
        <xdr:cNvSpPr>
          <a:spLocks/>
        </xdr:cNvSpPr>
      </xdr:nvSpPr>
      <xdr:spPr>
        <a:xfrm>
          <a:off x="19050" y="79848075"/>
          <a:ext cx="648652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415</xdr:row>
      <xdr:rowOff>0</xdr:rowOff>
    </xdr:from>
    <xdr:to>
      <xdr:col>9</xdr:col>
      <xdr:colOff>371475</xdr:colOff>
      <xdr:row>415</xdr:row>
      <xdr:rowOff>0</xdr:rowOff>
    </xdr:to>
    <xdr:sp>
      <xdr:nvSpPr>
        <xdr:cNvPr id="72" name="Line 91"/>
        <xdr:cNvSpPr>
          <a:spLocks/>
        </xdr:cNvSpPr>
      </xdr:nvSpPr>
      <xdr:spPr>
        <a:xfrm>
          <a:off x="19050" y="798480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432</xdr:row>
      <xdr:rowOff>0</xdr:rowOff>
    </xdr:from>
    <xdr:to>
      <xdr:col>9</xdr:col>
      <xdr:colOff>371475</xdr:colOff>
      <xdr:row>432</xdr:row>
      <xdr:rowOff>0</xdr:rowOff>
    </xdr:to>
    <xdr:sp>
      <xdr:nvSpPr>
        <xdr:cNvPr id="73" name="Line 92"/>
        <xdr:cNvSpPr>
          <a:spLocks/>
        </xdr:cNvSpPr>
      </xdr:nvSpPr>
      <xdr:spPr>
        <a:xfrm>
          <a:off x="19050" y="831627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459</xdr:row>
      <xdr:rowOff>0</xdr:rowOff>
    </xdr:from>
    <xdr:to>
      <xdr:col>9</xdr:col>
      <xdr:colOff>371475</xdr:colOff>
      <xdr:row>459</xdr:row>
      <xdr:rowOff>0</xdr:rowOff>
    </xdr:to>
    <xdr:sp>
      <xdr:nvSpPr>
        <xdr:cNvPr id="74" name="Line 93"/>
        <xdr:cNvSpPr>
          <a:spLocks/>
        </xdr:cNvSpPr>
      </xdr:nvSpPr>
      <xdr:spPr>
        <a:xfrm>
          <a:off x="19050" y="883348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485</xdr:row>
      <xdr:rowOff>0</xdr:rowOff>
    </xdr:from>
    <xdr:to>
      <xdr:col>9</xdr:col>
      <xdr:colOff>371475</xdr:colOff>
      <xdr:row>485</xdr:row>
      <xdr:rowOff>0</xdr:rowOff>
    </xdr:to>
    <xdr:sp>
      <xdr:nvSpPr>
        <xdr:cNvPr id="75" name="Line 94"/>
        <xdr:cNvSpPr>
          <a:spLocks/>
        </xdr:cNvSpPr>
      </xdr:nvSpPr>
      <xdr:spPr>
        <a:xfrm>
          <a:off x="19050" y="933735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512</xdr:row>
      <xdr:rowOff>0</xdr:rowOff>
    </xdr:from>
    <xdr:to>
      <xdr:col>9</xdr:col>
      <xdr:colOff>371475</xdr:colOff>
      <xdr:row>512</xdr:row>
      <xdr:rowOff>0</xdr:rowOff>
    </xdr:to>
    <xdr:sp>
      <xdr:nvSpPr>
        <xdr:cNvPr id="76" name="Line 95"/>
        <xdr:cNvSpPr>
          <a:spLocks/>
        </xdr:cNvSpPr>
      </xdr:nvSpPr>
      <xdr:spPr>
        <a:xfrm>
          <a:off x="19050" y="98545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521</xdr:row>
      <xdr:rowOff>0</xdr:rowOff>
    </xdr:from>
    <xdr:to>
      <xdr:col>9</xdr:col>
      <xdr:colOff>371475</xdr:colOff>
      <xdr:row>521</xdr:row>
      <xdr:rowOff>0</xdr:rowOff>
    </xdr:to>
    <xdr:sp>
      <xdr:nvSpPr>
        <xdr:cNvPr id="77" name="Line 98"/>
        <xdr:cNvSpPr>
          <a:spLocks/>
        </xdr:cNvSpPr>
      </xdr:nvSpPr>
      <xdr:spPr>
        <a:xfrm>
          <a:off x="19050" y="100269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8" name="Line 99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538</xdr:row>
      <xdr:rowOff>0</xdr:rowOff>
    </xdr:from>
    <xdr:to>
      <xdr:col>9</xdr:col>
      <xdr:colOff>371475</xdr:colOff>
      <xdr:row>538</xdr:row>
      <xdr:rowOff>0</xdr:rowOff>
    </xdr:to>
    <xdr:sp>
      <xdr:nvSpPr>
        <xdr:cNvPr id="79" name="Line 100"/>
        <xdr:cNvSpPr>
          <a:spLocks/>
        </xdr:cNvSpPr>
      </xdr:nvSpPr>
      <xdr:spPr>
        <a:xfrm>
          <a:off x="19050" y="103584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565</xdr:row>
      <xdr:rowOff>0</xdr:rowOff>
    </xdr:from>
    <xdr:to>
      <xdr:col>9</xdr:col>
      <xdr:colOff>371475</xdr:colOff>
      <xdr:row>565</xdr:row>
      <xdr:rowOff>0</xdr:rowOff>
    </xdr:to>
    <xdr:sp>
      <xdr:nvSpPr>
        <xdr:cNvPr id="80" name="Line 101"/>
        <xdr:cNvSpPr>
          <a:spLocks/>
        </xdr:cNvSpPr>
      </xdr:nvSpPr>
      <xdr:spPr>
        <a:xfrm>
          <a:off x="19050" y="108756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1" name="Line 102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591</xdr:row>
      <xdr:rowOff>0</xdr:rowOff>
    </xdr:from>
    <xdr:to>
      <xdr:col>9</xdr:col>
      <xdr:colOff>371475</xdr:colOff>
      <xdr:row>591</xdr:row>
      <xdr:rowOff>0</xdr:rowOff>
    </xdr:to>
    <xdr:sp>
      <xdr:nvSpPr>
        <xdr:cNvPr id="82" name="Line 103"/>
        <xdr:cNvSpPr>
          <a:spLocks/>
        </xdr:cNvSpPr>
      </xdr:nvSpPr>
      <xdr:spPr>
        <a:xfrm>
          <a:off x="19050" y="1137951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618</xdr:row>
      <xdr:rowOff>0</xdr:rowOff>
    </xdr:from>
    <xdr:to>
      <xdr:col>9</xdr:col>
      <xdr:colOff>371475</xdr:colOff>
      <xdr:row>618</xdr:row>
      <xdr:rowOff>0</xdr:rowOff>
    </xdr:to>
    <xdr:sp>
      <xdr:nvSpPr>
        <xdr:cNvPr id="83" name="Line 104"/>
        <xdr:cNvSpPr>
          <a:spLocks/>
        </xdr:cNvSpPr>
      </xdr:nvSpPr>
      <xdr:spPr>
        <a:xfrm>
          <a:off x="19050" y="1189672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627</xdr:row>
      <xdr:rowOff>0</xdr:rowOff>
    </xdr:from>
    <xdr:to>
      <xdr:col>9</xdr:col>
      <xdr:colOff>371475</xdr:colOff>
      <xdr:row>627</xdr:row>
      <xdr:rowOff>0</xdr:rowOff>
    </xdr:to>
    <xdr:sp>
      <xdr:nvSpPr>
        <xdr:cNvPr id="84" name="Line 105"/>
        <xdr:cNvSpPr>
          <a:spLocks/>
        </xdr:cNvSpPr>
      </xdr:nvSpPr>
      <xdr:spPr>
        <a:xfrm>
          <a:off x="19050" y="1206912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5" name="Line 106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6" name="Line 107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7" name="Line 108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9</xdr:col>
      <xdr:colOff>371475</xdr:colOff>
      <xdr:row>848</xdr:row>
      <xdr:rowOff>0</xdr:rowOff>
    </xdr:to>
    <xdr:sp>
      <xdr:nvSpPr>
        <xdr:cNvPr id="88" name="Line 109"/>
        <xdr:cNvSpPr>
          <a:spLocks/>
        </xdr:cNvSpPr>
      </xdr:nvSpPr>
      <xdr:spPr>
        <a:xfrm>
          <a:off x="19050" y="16313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28575</xdr:colOff>
      <xdr:row>848</xdr:row>
      <xdr:rowOff>0</xdr:rowOff>
    </xdr:from>
    <xdr:to>
      <xdr:col>10</xdr:col>
      <xdr:colOff>0</xdr:colOff>
      <xdr:row>848</xdr:row>
      <xdr:rowOff>0</xdr:rowOff>
    </xdr:to>
    <xdr:sp>
      <xdr:nvSpPr>
        <xdr:cNvPr id="89" name="Line 110"/>
        <xdr:cNvSpPr>
          <a:spLocks/>
        </xdr:cNvSpPr>
      </xdr:nvSpPr>
      <xdr:spPr>
        <a:xfrm>
          <a:off x="28575" y="16313467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0" name="Line 111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1" name="Line 112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2" name="Line 113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3" name="Line 114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4" name="Line 115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848</xdr:row>
      <xdr:rowOff>0</xdr:rowOff>
    </xdr:from>
    <xdr:to>
      <xdr:col>1</xdr:col>
      <xdr:colOff>1838325</xdr:colOff>
      <xdr:row>848</xdr:row>
      <xdr:rowOff>0</xdr:rowOff>
    </xdr:to>
    <xdr:sp>
      <xdr:nvSpPr>
        <xdr:cNvPr id="95" name="Line 116"/>
        <xdr:cNvSpPr>
          <a:spLocks/>
        </xdr:cNvSpPr>
      </xdr:nvSpPr>
      <xdr:spPr>
        <a:xfrm>
          <a:off x="19050" y="163134675"/>
          <a:ext cx="36576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644</xdr:row>
      <xdr:rowOff>0</xdr:rowOff>
    </xdr:from>
    <xdr:to>
      <xdr:col>10</xdr:col>
      <xdr:colOff>0</xdr:colOff>
      <xdr:row>644</xdr:row>
      <xdr:rowOff>0</xdr:rowOff>
    </xdr:to>
    <xdr:sp>
      <xdr:nvSpPr>
        <xdr:cNvPr id="96" name="Line 117"/>
        <xdr:cNvSpPr>
          <a:spLocks/>
        </xdr:cNvSpPr>
      </xdr:nvSpPr>
      <xdr:spPr>
        <a:xfrm>
          <a:off x="85725" y="124005975"/>
          <a:ext cx="640080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680</xdr:row>
      <xdr:rowOff>0</xdr:rowOff>
    </xdr:from>
    <xdr:to>
      <xdr:col>10</xdr:col>
      <xdr:colOff>66675</xdr:colOff>
      <xdr:row>680</xdr:row>
      <xdr:rowOff>0</xdr:rowOff>
    </xdr:to>
    <xdr:sp>
      <xdr:nvSpPr>
        <xdr:cNvPr id="97" name="Line 118"/>
        <xdr:cNvSpPr>
          <a:spLocks/>
        </xdr:cNvSpPr>
      </xdr:nvSpPr>
      <xdr:spPr>
        <a:xfrm>
          <a:off x="85725" y="1308735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662</xdr:row>
      <xdr:rowOff>0</xdr:rowOff>
    </xdr:from>
    <xdr:to>
      <xdr:col>10</xdr:col>
      <xdr:colOff>104775</xdr:colOff>
      <xdr:row>662</xdr:row>
      <xdr:rowOff>0</xdr:rowOff>
    </xdr:to>
    <xdr:sp>
      <xdr:nvSpPr>
        <xdr:cNvPr id="98" name="Line 119"/>
        <xdr:cNvSpPr>
          <a:spLocks/>
        </xdr:cNvSpPr>
      </xdr:nvSpPr>
      <xdr:spPr>
        <a:xfrm>
          <a:off x="133350" y="1274540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133350</xdr:colOff>
      <xdr:row>715</xdr:row>
      <xdr:rowOff>0</xdr:rowOff>
    </xdr:from>
    <xdr:to>
      <xdr:col>10</xdr:col>
      <xdr:colOff>104775</xdr:colOff>
      <xdr:row>715</xdr:row>
      <xdr:rowOff>0</xdr:rowOff>
    </xdr:to>
    <xdr:sp>
      <xdr:nvSpPr>
        <xdr:cNvPr id="99" name="Line 120"/>
        <xdr:cNvSpPr>
          <a:spLocks/>
        </xdr:cNvSpPr>
      </xdr:nvSpPr>
      <xdr:spPr>
        <a:xfrm>
          <a:off x="133350" y="137664825"/>
          <a:ext cx="6457950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777</xdr:row>
      <xdr:rowOff>0</xdr:rowOff>
    </xdr:from>
    <xdr:to>
      <xdr:col>9</xdr:col>
      <xdr:colOff>371475</xdr:colOff>
      <xdr:row>777</xdr:row>
      <xdr:rowOff>0</xdr:rowOff>
    </xdr:to>
    <xdr:sp>
      <xdr:nvSpPr>
        <xdr:cNvPr id="100" name="Line 121"/>
        <xdr:cNvSpPr>
          <a:spLocks/>
        </xdr:cNvSpPr>
      </xdr:nvSpPr>
      <xdr:spPr>
        <a:xfrm>
          <a:off x="19050" y="1495996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786</xdr:row>
      <xdr:rowOff>0</xdr:rowOff>
    </xdr:from>
    <xdr:to>
      <xdr:col>9</xdr:col>
      <xdr:colOff>371475</xdr:colOff>
      <xdr:row>786</xdr:row>
      <xdr:rowOff>0</xdr:rowOff>
    </xdr:to>
    <xdr:sp>
      <xdr:nvSpPr>
        <xdr:cNvPr id="101" name="Line 122"/>
        <xdr:cNvSpPr>
          <a:spLocks/>
        </xdr:cNvSpPr>
      </xdr:nvSpPr>
      <xdr:spPr>
        <a:xfrm>
          <a:off x="19050" y="151323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803</xdr:row>
      <xdr:rowOff>0</xdr:rowOff>
    </xdr:from>
    <xdr:to>
      <xdr:col>9</xdr:col>
      <xdr:colOff>371475</xdr:colOff>
      <xdr:row>803</xdr:row>
      <xdr:rowOff>0</xdr:rowOff>
    </xdr:to>
    <xdr:sp>
      <xdr:nvSpPr>
        <xdr:cNvPr id="102" name="Line 123"/>
        <xdr:cNvSpPr>
          <a:spLocks/>
        </xdr:cNvSpPr>
      </xdr:nvSpPr>
      <xdr:spPr>
        <a:xfrm>
          <a:off x="19050" y="1546383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812</xdr:row>
      <xdr:rowOff>0</xdr:rowOff>
    </xdr:from>
    <xdr:to>
      <xdr:col>9</xdr:col>
      <xdr:colOff>371475</xdr:colOff>
      <xdr:row>812</xdr:row>
      <xdr:rowOff>0</xdr:rowOff>
    </xdr:to>
    <xdr:sp>
      <xdr:nvSpPr>
        <xdr:cNvPr id="103" name="Line 124"/>
        <xdr:cNvSpPr>
          <a:spLocks/>
        </xdr:cNvSpPr>
      </xdr:nvSpPr>
      <xdr:spPr>
        <a:xfrm>
          <a:off x="19050" y="15636240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830</xdr:row>
      <xdr:rowOff>0</xdr:rowOff>
    </xdr:from>
    <xdr:to>
      <xdr:col>9</xdr:col>
      <xdr:colOff>371475</xdr:colOff>
      <xdr:row>830</xdr:row>
      <xdr:rowOff>0</xdr:rowOff>
    </xdr:to>
    <xdr:sp>
      <xdr:nvSpPr>
        <xdr:cNvPr id="104" name="Line 125"/>
        <xdr:cNvSpPr>
          <a:spLocks/>
        </xdr:cNvSpPr>
      </xdr:nvSpPr>
      <xdr:spPr>
        <a:xfrm>
          <a:off x="19050" y="159810450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19050</xdr:colOff>
      <xdr:row>839</xdr:row>
      <xdr:rowOff>0</xdr:rowOff>
    </xdr:from>
    <xdr:to>
      <xdr:col>9</xdr:col>
      <xdr:colOff>371475</xdr:colOff>
      <xdr:row>839</xdr:row>
      <xdr:rowOff>0</xdr:rowOff>
    </xdr:to>
    <xdr:sp>
      <xdr:nvSpPr>
        <xdr:cNvPr id="105" name="Line 126"/>
        <xdr:cNvSpPr>
          <a:spLocks/>
        </xdr:cNvSpPr>
      </xdr:nvSpPr>
      <xdr:spPr>
        <a:xfrm>
          <a:off x="19050" y="1615344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768</xdr:row>
      <xdr:rowOff>19050</xdr:rowOff>
    </xdr:from>
    <xdr:to>
      <xdr:col>10</xdr:col>
      <xdr:colOff>66675</xdr:colOff>
      <xdr:row>768</xdr:row>
      <xdr:rowOff>19050</xdr:rowOff>
    </xdr:to>
    <xdr:sp>
      <xdr:nvSpPr>
        <xdr:cNvPr id="106" name="Line 127"/>
        <xdr:cNvSpPr>
          <a:spLocks/>
        </xdr:cNvSpPr>
      </xdr:nvSpPr>
      <xdr:spPr>
        <a:xfrm>
          <a:off x="85725" y="14789467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85725</xdr:colOff>
      <xdr:row>821</xdr:row>
      <xdr:rowOff>0</xdr:rowOff>
    </xdr:from>
    <xdr:to>
      <xdr:col>10</xdr:col>
      <xdr:colOff>66675</xdr:colOff>
      <xdr:row>821</xdr:row>
      <xdr:rowOff>0</xdr:rowOff>
    </xdr:to>
    <xdr:sp>
      <xdr:nvSpPr>
        <xdr:cNvPr id="107" name="Line 128"/>
        <xdr:cNvSpPr>
          <a:spLocks/>
        </xdr:cNvSpPr>
      </xdr:nvSpPr>
      <xdr:spPr>
        <a:xfrm>
          <a:off x="85725" y="158086425"/>
          <a:ext cx="6467475" cy="0"/>
        </a:xfrm>
        <a:prstGeom prst="line">
          <a:avLst/>
        </a:prstGeom>
        <a:noFill/>
        <a:ln w="936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zoomScale="75" zoomScaleNormal="75" zoomScalePageLayoutView="0" workbookViewId="0" topLeftCell="A1">
      <selection activeCell="C5" sqref="C5"/>
    </sheetView>
  </sheetViews>
  <sheetFormatPr defaultColWidth="9.00390625" defaultRowHeight="12.75"/>
  <cols>
    <col min="1" max="1" width="5.375" style="1" customWidth="1"/>
    <col min="2" max="2" width="39.625" style="0" customWidth="1"/>
    <col min="3" max="3" width="27.25390625" style="0" customWidth="1"/>
  </cols>
  <sheetData>
    <row r="1" spans="1:4" s="4" customFormat="1" ht="18">
      <c r="A1" s="2"/>
      <c r="B1" s="3"/>
      <c r="C1" s="2"/>
      <c r="D1" s="2"/>
    </row>
    <row r="2" spans="1:4" s="4" customFormat="1" ht="18">
      <c r="A2" s="5">
        <v>1</v>
      </c>
      <c r="B2" s="6"/>
      <c r="C2" s="7"/>
      <c r="D2" s="7"/>
    </row>
    <row r="3" spans="1:4" s="4" customFormat="1" ht="18">
      <c r="A3" s="5">
        <v>2</v>
      </c>
      <c r="B3" s="6"/>
      <c r="C3" s="7"/>
      <c r="D3" s="7"/>
    </row>
    <row r="4" spans="1:4" s="4" customFormat="1" ht="18">
      <c r="A4" s="5">
        <v>3</v>
      </c>
      <c r="B4" s="6"/>
      <c r="C4" s="7"/>
      <c r="D4" s="7"/>
    </row>
    <row r="5" spans="1:4" s="4" customFormat="1" ht="18">
      <c r="A5" s="5">
        <v>4</v>
      </c>
      <c r="B5" s="6"/>
      <c r="C5" s="7"/>
      <c r="D5" s="7"/>
    </row>
    <row r="6" spans="1:4" s="4" customFormat="1" ht="18">
      <c r="A6" s="5">
        <v>5</v>
      </c>
      <c r="B6" s="6"/>
      <c r="C6" s="7"/>
      <c r="D6" s="7"/>
    </row>
    <row r="7" spans="1:4" s="4" customFormat="1" ht="18">
      <c r="A7" s="5">
        <v>6</v>
      </c>
      <c r="B7" s="6"/>
      <c r="C7" s="7"/>
      <c r="D7" s="7"/>
    </row>
    <row r="8" spans="1:4" s="4" customFormat="1" ht="18">
      <c r="A8" s="5">
        <v>7</v>
      </c>
      <c r="B8" s="6"/>
      <c r="C8" s="7"/>
      <c r="D8" s="7"/>
    </row>
    <row r="9" spans="1:4" s="4" customFormat="1" ht="18">
      <c r="A9" s="5">
        <v>8</v>
      </c>
      <c r="B9" s="6"/>
      <c r="C9" s="7"/>
      <c r="D9" s="7"/>
    </row>
    <row r="10" spans="1:4" s="4" customFormat="1" ht="18">
      <c r="A10" s="5">
        <v>9</v>
      </c>
      <c r="B10" s="6"/>
      <c r="C10" s="7"/>
      <c r="D10" s="7"/>
    </row>
    <row r="11" spans="1:4" s="4" customFormat="1" ht="18">
      <c r="A11" s="5">
        <v>10</v>
      </c>
      <c r="B11" s="6"/>
      <c r="C11" s="7"/>
      <c r="D11" s="7"/>
    </row>
    <row r="12" spans="1:4" s="4" customFormat="1" ht="18">
      <c r="A12" s="5">
        <v>11</v>
      </c>
      <c r="B12" s="6"/>
      <c r="C12" s="7"/>
      <c r="D12" s="7"/>
    </row>
    <row r="13" spans="1:4" s="4" customFormat="1" ht="18">
      <c r="A13" s="5">
        <v>12</v>
      </c>
      <c r="B13" s="6"/>
      <c r="C13" s="7"/>
      <c r="D13" s="7"/>
    </row>
    <row r="14" spans="1:4" s="4" customFormat="1" ht="18">
      <c r="A14" s="5">
        <v>13</v>
      </c>
      <c r="B14" s="6"/>
      <c r="C14" s="7"/>
      <c r="D14" s="7"/>
    </row>
    <row r="15" spans="1:4" s="4" customFormat="1" ht="18">
      <c r="A15" s="5">
        <v>14</v>
      </c>
      <c r="B15" s="6"/>
      <c r="C15" s="7"/>
      <c r="D15" s="7"/>
    </row>
    <row r="16" spans="1:4" s="4" customFormat="1" ht="18">
      <c r="A16" s="5">
        <v>15</v>
      </c>
      <c r="B16" s="6"/>
      <c r="C16" s="7"/>
      <c r="D16" s="7"/>
    </row>
    <row r="17" spans="1:4" s="4" customFormat="1" ht="18">
      <c r="A17" s="5">
        <v>16</v>
      </c>
      <c r="B17" s="6"/>
      <c r="C17" s="7"/>
      <c r="D17" s="7"/>
    </row>
    <row r="18" spans="1:4" s="4" customFormat="1" ht="18">
      <c r="A18" s="5">
        <v>17</v>
      </c>
      <c r="B18" s="6"/>
      <c r="C18" s="7"/>
      <c r="D18" s="7"/>
    </row>
    <row r="19" spans="1:4" s="4" customFormat="1" ht="18">
      <c r="A19" s="5">
        <v>18</v>
      </c>
      <c r="B19" s="6"/>
      <c r="C19" s="7"/>
      <c r="D19" s="7"/>
    </row>
    <row r="20" spans="1:4" s="4" customFormat="1" ht="18">
      <c r="A20" s="5">
        <v>19</v>
      </c>
      <c r="B20" s="7"/>
      <c r="C20" s="7"/>
      <c r="D20" s="7"/>
    </row>
    <row r="21" spans="1:4" s="4" customFormat="1" ht="18">
      <c r="A21" s="5">
        <v>20</v>
      </c>
      <c r="B21" s="7"/>
      <c r="C21" s="7"/>
      <c r="D21" s="7"/>
    </row>
    <row r="22" spans="1:4" s="4" customFormat="1" ht="18">
      <c r="A22" s="5">
        <v>21</v>
      </c>
      <c r="B22" s="7"/>
      <c r="C22" s="7"/>
      <c r="D22" s="7"/>
    </row>
    <row r="23" spans="1:4" s="4" customFormat="1" ht="18">
      <c r="A23" s="5">
        <v>22</v>
      </c>
      <c r="B23" s="7"/>
      <c r="C23" s="7"/>
      <c r="D23" s="7"/>
    </row>
    <row r="24" spans="1:4" s="4" customFormat="1" ht="18">
      <c r="A24" s="5">
        <v>23</v>
      </c>
      <c r="B24" s="7"/>
      <c r="C24" s="7"/>
      <c r="D24" s="7"/>
    </row>
    <row r="25" spans="1:4" s="4" customFormat="1" ht="18">
      <c r="A25" s="5">
        <v>24</v>
      </c>
      <c r="B25" s="7"/>
      <c r="C25" s="7"/>
      <c r="D25" s="7"/>
    </row>
    <row r="26" spans="1:4" s="4" customFormat="1" ht="18">
      <c r="A26" s="5">
        <v>25</v>
      </c>
      <c r="B26" s="7"/>
      <c r="C26" s="7"/>
      <c r="D26" s="7"/>
    </row>
    <row r="27" spans="1:4" s="4" customFormat="1" ht="18">
      <c r="A27" s="5">
        <v>26</v>
      </c>
      <c r="B27" s="7"/>
      <c r="C27" s="7"/>
      <c r="D27" s="7"/>
    </row>
    <row r="28" spans="1:4" s="4" customFormat="1" ht="18">
      <c r="A28" s="5">
        <v>27</v>
      </c>
      <c r="B28" s="7"/>
      <c r="C28" s="7"/>
      <c r="D28" s="7"/>
    </row>
    <row r="29" spans="1:4" s="4" customFormat="1" ht="18">
      <c r="A29" s="5">
        <v>28</v>
      </c>
      <c r="B29" s="7"/>
      <c r="C29" s="7"/>
      <c r="D29" s="7"/>
    </row>
    <row r="30" spans="1:4" s="4" customFormat="1" ht="18">
      <c r="A30" s="5">
        <v>29</v>
      </c>
      <c r="B30" s="7"/>
      <c r="C30" s="7"/>
      <c r="D30" s="7"/>
    </row>
    <row r="31" spans="1:4" s="4" customFormat="1" ht="18">
      <c r="A31" s="5">
        <v>30</v>
      </c>
      <c r="B31" s="7"/>
      <c r="C31" s="7"/>
      <c r="D31" s="7"/>
    </row>
    <row r="32" spans="1:4" s="4" customFormat="1" ht="18">
      <c r="A32" s="5">
        <v>31</v>
      </c>
      <c r="B32" s="7"/>
      <c r="C32" s="7"/>
      <c r="D32" s="7"/>
    </row>
    <row r="33" spans="1:4" s="4" customFormat="1" ht="18">
      <c r="A33" s="5">
        <v>32</v>
      </c>
      <c r="B33" s="7"/>
      <c r="C33" s="7"/>
      <c r="D33" s="7"/>
    </row>
  </sheetData>
  <sheetProtection selectLockedCells="1" selectUnlockedCells="1"/>
  <printOptions/>
  <pageMargins left="0.8402777777777778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25"/>
  <sheetViews>
    <sheetView zoomScalePageLayoutView="0" workbookViewId="0" topLeftCell="A1">
      <selection activeCell="B2" sqref="B2"/>
    </sheetView>
  </sheetViews>
  <sheetFormatPr defaultColWidth="9.00390625" defaultRowHeight="12.75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</cols>
  <sheetData>
    <row r="1" spans="1:3" ht="12.75">
      <c r="A1" s="207"/>
      <c r="B1" s="324" t="s">
        <v>125</v>
      </c>
      <c r="C1" s="324" t="str">
        <f>'Z 16'!C1</f>
        <v>SENIORI</v>
      </c>
    </row>
    <row r="2" spans="1:3" ht="12.75">
      <c r="A2" s="207"/>
      <c r="B2" s="45"/>
      <c r="C2" s="45"/>
    </row>
    <row r="4" spans="1:3" ht="12.75">
      <c r="A4" s="325">
        <v>1</v>
      </c>
      <c r="B4" s="326"/>
      <c r="C4" s="327"/>
    </row>
    <row r="5" spans="1:4" ht="12.75">
      <c r="A5" s="35">
        <v>2</v>
      </c>
      <c r="B5" s="326"/>
      <c r="C5" s="328"/>
      <c r="D5" s="329"/>
    </row>
    <row r="6" spans="2:4" ht="12.75">
      <c r="B6" s="330"/>
      <c r="C6" s="106">
        <v>17</v>
      </c>
      <c r="D6" s="331"/>
    </row>
    <row r="7" spans="1:4" ht="12.75">
      <c r="A7" s="35">
        <v>3</v>
      </c>
      <c r="B7" s="326"/>
      <c r="C7" s="332"/>
      <c r="D7" s="333"/>
    </row>
    <row r="8" spans="1:4" ht="12.75">
      <c r="A8" s="35">
        <v>4</v>
      </c>
      <c r="B8" s="326"/>
      <c r="C8" s="333"/>
      <c r="D8" s="335"/>
    </row>
    <row r="9" spans="2:5" ht="12.75">
      <c r="B9" s="330"/>
      <c r="C9" s="330"/>
      <c r="D9" s="336">
        <v>25</v>
      </c>
      <c r="E9">
        <v>33</v>
      </c>
    </row>
    <row r="10" spans="1:4" ht="12.75">
      <c r="A10" s="35">
        <v>5</v>
      </c>
      <c r="B10" s="326"/>
      <c r="C10" s="327"/>
      <c r="D10" s="335"/>
    </row>
    <row r="11" spans="1:4" ht="12.75">
      <c r="A11" s="35">
        <v>6</v>
      </c>
      <c r="B11" s="326"/>
      <c r="C11" s="328"/>
      <c r="D11" s="329"/>
    </row>
    <row r="12" spans="2:4" ht="12.75">
      <c r="B12" s="330"/>
      <c r="C12" s="106">
        <v>18</v>
      </c>
      <c r="D12" s="331"/>
    </row>
    <row r="13" spans="1:4" ht="12.75">
      <c r="A13" s="35">
        <v>7</v>
      </c>
      <c r="B13" s="326"/>
      <c r="C13" s="332"/>
      <c r="D13" s="333"/>
    </row>
    <row r="14" spans="1:3" ht="12.75">
      <c r="A14" s="343">
        <v>8</v>
      </c>
      <c r="B14" s="326"/>
      <c r="C14" s="333"/>
    </row>
    <row r="15" spans="2:3" ht="12.75">
      <c r="B15" s="330"/>
      <c r="C15" s="330"/>
    </row>
    <row r="16" spans="1:3" ht="12.75">
      <c r="A16" s="343">
        <v>9</v>
      </c>
      <c r="B16" s="326"/>
      <c r="C16" s="327"/>
    </row>
    <row r="17" spans="1:4" ht="12.75">
      <c r="A17" s="35">
        <v>10</v>
      </c>
      <c r="B17" s="326"/>
      <c r="C17" s="328"/>
      <c r="D17" s="329"/>
    </row>
    <row r="18" spans="2:4" ht="12.75">
      <c r="B18" s="330"/>
      <c r="C18" s="106">
        <v>19</v>
      </c>
      <c r="D18" s="331"/>
    </row>
    <row r="19" spans="1:4" ht="12.75">
      <c r="A19" s="35">
        <v>11</v>
      </c>
      <c r="B19" s="326"/>
      <c r="C19" s="332"/>
      <c r="D19" s="333"/>
    </row>
    <row r="20" spans="1:4" ht="12.75">
      <c r="A20" s="35">
        <v>12</v>
      </c>
      <c r="B20" s="326"/>
      <c r="C20" s="333"/>
      <c r="D20" s="335"/>
    </row>
    <row r="21" spans="2:5" ht="12.75">
      <c r="B21" s="330"/>
      <c r="C21" s="330"/>
      <c r="D21" s="336">
        <v>26</v>
      </c>
      <c r="E21">
        <v>34</v>
      </c>
    </row>
    <row r="22" spans="1:4" ht="12.75">
      <c r="A22" s="35">
        <v>13</v>
      </c>
      <c r="B22" s="326"/>
      <c r="C22" s="327"/>
      <c r="D22" s="335"/>
    </row>
    <row r="23" spans="1:4" ht="12.75">
      <c r="A23" s="35">
        <v>14</v>
      </c>
      <c r="B23" s="326"/>
      <c r="C23" s="328"/>
      <c r="D23" s="329"/>
    </row>
    <row r="24" spans="2:4" ht="12.75">
      <c r="B24" s="330"/>
      <c r="C24" s="106">
        <v>20</v>
      </c>
      <c r="D24" s="331"/>
    </row>
    <row r="25" spans="1:4" ht="12.75">
      <c r="A25" s="35">
        <v>15</v>
      </c>
      <c r="B25" s="326"/>
      <c r="C25" s="332"/>
      <c r="D25" s="333"/>
    </row>
    <row r="26" spans="1:3" ht="12.75">
      <c r="A26" s="325">
        <v>16</v>
      </c>
      <c r="B26" s="326"/>
      <c r="C26" s="333"/>
    </row>
    <row r="27" spans="2:3" ht="12.75">
      <c r="B27" s="330"/>
      <c r="C27" s="330"/>
    </row>
    <row r="28" spans="1:3" ht="12.75">
      <c r="A28" s="325">
        <v>17</v>
      </c>
      <c r="B28" s="326"/>
      <c r="C28" s="327"/>
    </row>
    <row r="29" spans="1:4" ht="12.75">
      <c r="A29" s="35">
        <v>18</v>
      </c>
      <c r="B29" s="326"/>
      <c r="C29" s="328"/>
      <c r="D29" s="329"/>
    </row>
    <row r="30" spans="2:4" ht="12.75">
      <c r="B30" s="330"/>
      <c r="C30" s="106">
        <v>21</v>
      </c>
      <c r="D30" s="331"/>
    </row>
    <row r="31" spans="1:4" ht="12.75">
      <c r="A31" s="35">
        <v>19</v>
      </c>
      <c r="B31" s="326"/>
      <c r="C31" s="332"/>
      <c r="D31" s="333"/>
    </row>
    <row r="32" spans="1:4" ht="12.75">
      <c r="A32" s="35">
        <v>20</v>
      </c>
      <c r="B32" s="326"/>
      <c r="C32" s="333"/>
      <c r="D32" s="335"/>
    </row>
    <row r="33" spans="2:5" ht="12.75">
      <c r="B33" s="330"/>
      <c r="C33" s="330"/>
      <c r="D33" s="336">
        <v>27</v>
      </c>
      <c r="E33">
        <v>35</v>
      </c>
    </row>
    <row r="34" spans="1:4" ht="12.75">
      <c r="A34" s="35">
        <v>21</v>
      </c>
      <c r="B34" s="326"/>
      <c r="C34" s="327"/>
      <c r="D34" s="335"/>
    </row>
    <row r="35" spans="1:4" ht="12.75">
      <c r="A35" s="35">
        <v>22</v>
      </c>
      <c r="B35" s="326"/>
      <c r="C35" s="328"/>
      <c r="D35" s="329"/>
    </row>
    <row r="36" spans="2:4" ht="12.75">
      <c r="B36" s="330"/>
      <c r="C36" s="106">
        <v>22</v>
      </c>
      <c r="D36" s="331"/>
    </row>
    <row r="37" spans="1:4" ht="12.75">
      <c r="A37" s="35">
        <v>23</v>
      </c>
      <c r="B37" s="326"/>
      <c r="C37" s="332"/>
      <c r="D37" s="333"/>
    </row>
    <row r="38" spans="1:3" ht="12.75">
      <c r="A38" s="343">
        <v>24</v>
      </c>
      <c r="B38" s="326"/>
      <c r="C38" s="333"/>
    </row>
    <row r="39" spans="2:3" ht="12.75">
      <c r="B39" s="330"/>
      <c r="C39" s="330"/>
    </row>
    <row r="40" spans="1:3" ht="12.75">
      <c r="A40" s="343">
        <v>25</v>
      </c>
      <c r="B40" s="326"/>
      <c r="C40" s="327"/>
    </row>
    <row r="41" spans="1:4" ht="12.75">
      <c r="A41" s="35">
        <v>26</v>
      </c>
      <c r="B41" s="326"/>
      <c r="C41" s="328"/>
      <c r="D41" s="329"/>
    </row>
    <row r="42" spans="2:4" ht="12.75">
      <c r="B42" s="330"/>
      <c r="C42" s="106">
        <v>23</v>
      </c>
      <c r="D42" s="331"/>
    </row>
    <row r="43" spans="1:4" ht="12.75">
      <c r="A43" s="35">
        <v>27</v>
      </c>
      <c r="B43" s="326"/>
      <c r="C43" s="332"/>
      <c r="D43" s="333"/>
    </row>
    <row r="44" spans="1:4" ht="12.75">
      <c r="A44" s="35">
        <v>28</v>
      </c>
      <c r="B44" s="326"/>
      <c r="C44" s="333"/>
      <c r="D44" s="335"/>
    </row>
    <row r="45" spans="2:5" ht="12.75">
      <c r="B45" s="330"/>
      <c r="C45" s="330"/>
      <c r="D45" s="336">
        <v>28</v>
      </c>
      <c r="E45">
        <v>36</v>
      </c>
    </row>
    <row r="46" spans="1:4" ht="12.75">
      <c r="A46" s="35">
        <v>29</v>
      </c>
      <c r="B46" s="326"/>
      <c r="C46" s="327"/>
      <c r="D46" s="335"/>
    </row>
    <row r="47" spans="1:4" ht="12.75">
      <c r="A47" s="35">
        <v>30</v>
      </c>
      <c r="B47" s="326"/>
      <c r="C47" s="328"/>
      <c r="D47" s="329"/>
    </row>
    <row r="48" spans="2:4" ht="12.75">
      <c r="B48" s="330"/>
      <c r="C48" s="106">
        <v>24</v>
      </c>
      <c r="D48" s="331"/>
    </row>
    <row r="49" spans="1:4" ht="12.75">
      <c r="A49" s="35">
        <v>31</v>
      </c>
      <c r="B49" s="326"/>
      <c r="C49" s="332"/>
      <c r="D49" s="333"/>
    </row>
    <row r="50" spans="1:3" ht="12.75">
      <c r="A50" s="325">
        <v>32</v>
      </c>
      <c r="B50" s="326"/>
      <c r="C50" s="333"/>
    </row>
    <row r="53" spans="1:2" ht="12.75">
      <c r="A53" s="412">
        <v>25</v>
      </c>
      <c r="B53" s="327"/>
    </row>
    <row r="54" spans="1:3" ht="12.75">
      <c r="A54" s="412"/>
      <c r="B54" s="328"/>
      <c r="C54" s="329"/>
    </row>
    <row r="55" spans="1:3" ht="12.75">
      <c r="A55" s="338"/>
      <c r="B55" s="340">
        <v>29</v>
      </c>
      <c r="C55" s="331"/>
    </row>
    <row r="56" spans="1:3" ht="12.75">
      <c r="A56" s="412">
        <v>26</v>
      </c>
      <c r="B56" s="344"/>
      <c r="C56" s="333"/>
    </row>
    <row r="57" spans="1:4" ht="12.75">
      <c r="A57" s="412"/>
      <c r="B57" s="333"/>
      <c r="C57" s="45"/>
      <c r="D57" s="339"/>
    </row>
    <row r="58" spans="1:4" ht="12.75">
      <c r="A58" s="338"/>
      <c r="B58" s="45"/>
      <c r="C58" s="340">
        <v>31</v>
      </c>
      <c r="D58" s="341"/>
    </row>
    <row r="59" spans="1:4" ht="12.75">
      <c r="A59" s="412">
        <v>27</v>
      </c>
      <c r="B59" s="327"/>
      <c r="C59" s="45"/>
      <c r="D59" s="342"/>
    </row>
    <row r="60" spans="1:3" ht="12.75">
      <c r="A60" s="412"/>
      <c r="B60" s="328"/>
      <c r="C60" s="329"/>
    </row>
    <row r="61" spans="1:3" ht="12.75">
      <c r="A61" s="338"/>
      <c r="B61" s="340">
        <v>30</v>
      </c>
      <c r="C61" s="331"/>
    </row>
    <row r="62" spans="1:3" ht="12.75">
      <c r="A62" s="412">
        <v>28</v>
      </c>
      <c r="B62" s="332"/>
      <c r="C62" s="333"/>
    </row>
    <row r="63" spans="1:2" ht="12.75">
      <c r="A63" s="412"/>
      <c r="B63" s="333"/>
    </row>
    <row r="64" spans="1:2" ht="12.75">
      <c r="A64" s="207"/>
      <c r="B64" s="45"/>
    </row>
    <row r="66" spans="1:3" ht="12.75">
      <c r="A66" s="35">
        <v>33</v>
      </c>
      <c r="B66" s="345"/>
      <c r="C66" s="346"/>
    </row>
    <row r="67" spans="1:4" ht="12.75">
      <c r="A67" s="35">
        <v>34</v>
      </c>
      <c r="B67" s="345"/>
      <c r="C67" s="347"/>
      <c r="D67" s="348"/>
    </row>
    <row r="68" spans="3:4" ht="12.75">
      <c r="C68" s="106">
        <v>25</v>
      </c>
      <c r="D68" s="349"/>
    </row>
    <row r="69" spans="1:4" ht="12.75">
      <c r="A69" s="35">
        <v>35</v>
      </c>
      <c r="B69" s="345"/>
      <c r="C69" s="350"/>
      <c r="D69" s="351"/>
    </row>
    <row r="70" spans="1:4" ht="12.75">
      <c r="A70" s="35">
        <v>36</v>
      </c>
      <c r="B70" s="345"/>
      <c r="C70" s="351"/>
      <c r="D70" s="335"/>
    </row>
    <row r="71" ht="12.75">
      <c r="D71" s="336">
        <v>37</v>
      </c>
    </row>
    <row r="72" spans="1:4" ht="12.75">
      <c r="A72" s="35">
        <v>37</v>
      </c>
      <c r="B72" s="345"/>
      <c r="C72" s="346"/>
      <c r="D72" s="335"/>
    </row>
    <row r="73" spans="1:4" ht="12.75">
      <c r="A73" s="35">
        <v>38</v>
      </c>
      <c r="B73" s="345"/>
      <c r="C73" s="347"/>
      <c r="D73" s="348"/>
    </row>
    <row r="74" spans="3:4" ht="12.75">
      <c r="C74" s="106">
        <v>26</v>
      </c>
      <c r="D74" s="349"/>
    </row>
    <row r="75" spans="1:4" ht="12.75">
      <c r="A75" s="35">
        <v>39</v>
      </c>
      <c r="B75" s="345"/>
      <c r="C75" s="350"/>
      <c r="D75" s="351"/>
    </row>
    <row r="76" spans="1:3" ht="12.75">
      <c r="A76" s="35">
        <v>40</v>
      </c>
      <c r="B76" s="345"/>
      <c r="C76" s="351"/>
    </row>
    <row r="78" spans="1:3" ht="12.75">
      <c r="A78" s="35">
        <v>41</v>
      </c>
      <c r="B78" s="345"/>
      <c r="C78" s="346"/>
    </row>
    <row r="79" spans="1:4" ht="12.75">
      <c r="A79" s="35">
        <v>42</v>
      </c>
      <c r="B79" s="345"/>
      <c r="C79" s="347"/>
      <c r="D79" s="348"/>
    </row>
    <row r="80" spans="3:4" ht="12.75">
      <c r="C80" s="106">
        <v>27</v>
      </c>
      <c r="D80" s="349"/>
    </row>
    <row r="81" spans="1:4" ht="12.75">
      <c r="A81" s="35">
        <v>43</v>
      </c>
      <c r="B81" s="345"/>
      <c r="C81" s="350"/>
      <c r="D81" s="351"/>
    </row>
    <row r="82" spans="1:4" ht="12.75">
      <c r="A82" s="35">
        <v>44</v>
      </c>
      <c r="B82" s="345"/>
      <c r="C82" s="351"/>
      <c r="D82" s="335"/>
    </row>
    <row r="83" ht="12.75">
      <c r="D83" s="336">
        <v>38</v>
      </c>
    </row>
    <row r="84" spans="1:4" ht="12.75">
      <c r="A84" s="35">
        <v>45</v>
      </c>
      <c r="B84" s="345"/>
      <c r="C84" s="346"/>
      <c r="D84" s="335"/>
    </row>
    <row r="85" spans="1:4" ht="12.75">
      <c r="A85" s="35">
        <v>46</v>
      </c>
      <c r="B85" s="345"/>
      <c r="C85" s="347"/>
      <c r="D85" s="348"/>
    </row>
    <row r="86" spans="3:4" ht="12.75">
      <c r="C86" s="106">
        <v>28</v>
      </c>
      <c r="D86" s="349"/>
    </row>
    <row r="87" spans="1:4" ht="12.75">
      <c r="A87" s="35">
        <v>47</v>
      </c>
      <c r="B87" s="345"/>
      <c r="C87" s="350"/>
      <c r="D87" s="351"/>
    </row>
    <row r="88" spans="1:3" ht="12.75">
      <c r="A88" s="35">
        <v>48</v>
      </c>
      <c r="B88" s="345"/>
      <c r="C88" s="351"/>
    </row>
    <row r="90" spans="1:3" ht="12.75">
      <c r="A90" s="35">
        <v>49</v>
      </c>
      <c r="B90" s="345"/>
      <c r="C90" s="346"/>
    </row>
    <row r="91" spans="1:4" ht="12.75">
      <c r="A91" s="35">
        <v>50</v>
      </c>
      <c r="B91" s="345"/>
      <c r="C91" s="347"/>
      <c r="D91" s="348"/>
    </row>
    <row r="92" spans="3:4" ht="12.75">
      <c r="C92" s="106">
        <v>29</v>
      </c>
      <c r="D92" s="349"/>
    </row>
    <row r="93" spans="1:4" ht="12.75">
      <c r="A93" s="35">
        <v>51</v>
      </c>
      <c r="B93" s="345"/>
      <c r="C93" s="350"/>
      <c r="D93" s="351"/>
    </row>
    <row r="94" spans="1:4" ht="12.75">
      <c r="A94" s="35">
        <v>52</v>
      </c>
      <c r="B94" s="345"/>
      <c r="C94" s="351"/>
      <c r="D94" s="335"/>
    </row>
    <row r="95" ht="12.75">
      <c r="D95" s="336">
        <v>39</v>
      </c>
    </row>
    <row r="96" spans="1:4" ht="12.75">
      <c r="A96" s="35">
        <v>53</v>
      </c>
      <c r="B96" s="345"/>
      <c r="C96" s="346"/>
      <c r="D96" s="335"/>
    </row>
    <row r="97" spans="1:4" ht="12.75">
      <c r="A97" s="35">
        <v>54</v>
      </c>
      <c r="B97" s="345"/>
      <c r="C97" s="347"/>
      <c r="D97" s="348"/>
    </row>
    <row r="98" spans="3:4" ht="12.75">
      <c r="C98" s="106">
        <v>30</v>
      </c>
      <c r="D98" s="349"/>
    </row>
    <row r="99" spans="1:4" ht="12.75">
      <c r="A99" s="35">
        <v>55</v>
      </c>
      <c r="B99" s="345"/>
      <c r="C99" s="350"/>
      <c r="D99" s="351"/>
    </row>
    <row r="100" spans="1:3" ht="12.75">
      <c r="A100" s="35">
        <v>56</v>
      </c>
      <c r="B100" s="345"/>
      <c r="C100" s="351"/>
    </row>
    <row r="102" spans="1:3" ht="12.75">
      <c r="A102" s="35">
        <v>57</v>
      </c>
      <c r="B102" s="345"/>
      <c r="C102" s="346"/>
    </row>
    <row r="103" spans="1:4" ht="12.75">
      <c r="A103" s="35">
        <v>58</v>
      </c>
      <c r="B103" s="345"/>
      <c r="C103" s="347"/>
      <c r="D103" s="348"/>
    </row>
    <row r="104" spans="3:4" ht="12.75">
      <c r="C104" s="106">
        <v>31</v>
      </c>
      <c r="D104" s="349"/>
    </row>
    <row r="105" spans="1:4" ht="12.75">
      <c r="A105" s="35">
        <v>59</v>
      </c>
      <c r="B105" s="345"/>
      <c r="C105" s="350"/>
      <c r="D105" s="351"/>
    </row>
    <row r="106" spans="1:4" ht="12.75">
      <c r="A106" s="35">
        <v>60</v>
      </c>
      <c r="B106" s="345"/>
      <c r="C106" s="351"/>
      <c r="D106" s="335"/>
    </row>
    <row r="107" ht="12.75">
      <c r="D107" s="336">
        <v>40</v>
      </c>
    </row>
    <row r="108" spans="1:4" ht="12.75">
      <c r="A108" s="35">
        <v>61</v>
      </c>
      <c r="B108" s="345"/>
      <c r="C108" s="346"/>
      <c r="D108" s="335"/>
    </row>
    <row r="109" spans="1:4" ht="12.75">
      <c r="A109" s="35">
        <v>62</v>
      </c>
      <c r="B109" s="345"/>
      <c r="C109" s="347"/>
      <c r="D109" s="348"/>
    </row>
    <row r="110" spans="3:4" ht="12.75">
      <c r="C110" s="106">
        <v>32</v>
      </c>
      <c r="D110" s="349"/>
    </row>
    <row r="111" spans="1:4" ht="12.75">
      <c r="A111" s="35">
        <v>63</v>
      </c>
      <c r="B111" s="345"/>
      <c r="C111" s="350"/>
      <c r="D111" s="351"/>
    </row>
    <row r="112" spans="1:3" ht="12.75">
      <c r="A112" s="35">
        <v>64</v>
      </c>
      <c r="B112" s="345"/>
      <c r="C112" s="351"/>
    </row>
    <row r="115" spans="1:2" ht="12.75">
      <c r="A115" s="412">
        <v>25</v>
      </c>
      <c r="B115" s="346"/>
    </row>
    <row r="116" spans="1:3" ht="12.75">
      <c r="A116" s="412"/>
      <c r="B116" s="347"/>
      <c r="C116" s="348"/>
    </row>
    <row r="117" spans="1:3" ht="12.75">
      <c r="A117" s="338"/>
      <c r="B117" s="340">
        <v>29</v>
      </c>
      <c r="C117" s="349"/>
    </row>
    <row r="118" spans="1:3" ht="12.75">
      <c r="A118" s="412">
        <v>26</v>
      </c>
      <c r="B118" s="352"/>
      <c r="C118" s="351"/>
    </row>
    <row r="119" spans="1:4" ht="12.75">
      <c r="A119" s="412"/>
      <c r="B119" s="351"/>
      <c r="C119" s="45"/>
      <c r="D119" s="353"/>
    </row>
    <row r="120" spans="1:4" ht="12.75">
      <c r="A120" s="338"/>
      <c r="B120" s="45"/>
      <c r="C120" s="340">
        <v>31</v>
      </c>
      <c r="D120" s="354"/>
    </row>
    <row r="121" spans="1:4" ht="12.75">
      <c r="A121" s="412">
        <v>27</v>
      </c>
      <c r="B121" s="346"/>
      <c r="C121" s="45"/>
      <c r="D121" s="355"/>
    </row>
    <row r="122" spans="1:3" ht="12.75">
      <c r="A122" s="412"/>
      <c r="B122" s="347"/>
      <c r="C122" s="348"/>
    </row>
    <row r="123" spans="1:3" ht="12.75">
      <c r="A123" s="338"/>
      <c r="B123" s="340">
        <v>30</v>
      </c>
      <c r="C123" s="349"/>
    </row>
    <row r="124" spans="1:3" ht="12.75">
      <c r="A124" s="412">
        <v>28</v>
      </c>
      <c r="B124" s="350"/>
      <c r="C124" s="351"/>
    </row>
    <row r="125" spans="1:2" ht="12.75">
      <c r="A125" s="412"/>
      <c r="B125" s="351"/>
    </row>
  </sheetData>
  <sheetProtection selectLockedCells="1" selectUnlockedCells="1"/>
  <mergeCells count="8">
    <mergeCell ref="A121:A122"/>
    <mergeCell ref="A124:A125"/>
    <mergeCell ref="A53:A54"/>
    <mergeCell ref="A56:A57"/>
    <mergeCell ref="A59:A60"/>
    <mergeCell ref="A62:A63"/>
    <mergeCell ref="A115:A116"/>
    <mergeCell ref="A118:A119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zoomScalePageLayoutView="0" workbookViewId="0" topLeftCell="A1">
      <selection activeCell="D5" sqref="D5"/>
    </sheetView>
  </sheetViews>
  <sheetFormatPr defaultColWidth="9.00390625" defaultRowHeight="12.75"/>
  <cols>
    <col min="1" max="1" width="12.25390625" style="8" customWidth="1"/>
    <col min="2" max="2" width="27.25390625" style="0" customWidth="1"/>
    <col min="3" max="5" width="27.375" style="0" customWidth="1"/>
    <col min="6" max="6" width="4.875" style="0" customWidth="1"/>
    <col min="7" max="7" width="4.00390625" style="9" customWidth="1"/>
    <col min="8" max="8" width="44.125" style="10" customWidth="1"/>
    <col min="9" max="9" width="36.625" style="0" customWidth="1"/>
  </cols>
  <sheetData>
    <row r="1" spans="2:5" ht="15.75">
      <c r="B1" t="s">
        <v>0</v>
      </c>
      <c r="C1" t="s">
        <v>0</v>
      </c>
      <c r="D1" t="s">
        <v>0</v>
      </c>
      <c r="E1" t="s">
        <v>0</v>
      </c>
    </row>
    <row r="2" spans="1:9" s="14" customFormat="1" ht="20.25">
      <c r="A2" s="11" t="s">
        <v>1</v>
      </c>
      <c r="B2" s="12">
        <v>1</v>
      </c>
      <c r="C2" s="11">
        <v>2</v>
      </c>
      <c r="D2" s="13">
        <v>3</v>
      </c>
      <c r="E2" s="11">
        <v>4</v>
      </c>
      <c r="H2" s="15" t="s">
        <v>2</v>
      </c>
      <c r="I2" s="16" t="s">
        <v>3</v>
      </c>
    </row>
    <row r="3" spans="1:9" s="14" customFormat="1" ht="18">
      <c r="A3" s="17" t="s">
        <v>4</v>
      </c>
      <c r="B3" s="6" t="s">
        <v>130</v>
      </c>
      <c r="C3" s="18" t="s">
        <v>131</v>
      </c>
      <c r="D3" s="6" t="s">
        <v>132</v>
      </c>
      <c r="E3" s="18"/>
      <c r="F3" s="19"/>
      <c r="G3" s="20">
        <v>1</v>
      </c>
      <c r="H3" s="6" t="s">
        <v>126</v>
      </c>
      <c r="I3" s="21"/>
    </row>
    <row r="4" spans="1:9" s="14" customFormat="1" ht="18">
      <c r="A4" s="22" t="s">
        <v>5</v>
      </c>
      <c r="B4" s="6" t="s">
        <v>135</v>
      </c>
      <c r="C4" s="6" t="s">
        <v>133</v>
      </c>
      <c r="D4" s="6" t="s">
        <v>127</v>
      </c>
      <c r="E4" s="18"/>
      <c r="F4" s="19"/>
      <c r="G4" s="20">
        <v>2</v>
      </c>
      <c r="H4" s="6" t="s">
        <v>127</v>
      </c>
      <c r="I4" s="21"/>
    </row>
    <row r="5" spans="1:9" s="14" customFormat="1" ht="18" customHeight="1">
      <c r="A5" s="22" t="s">
        <v>6</v>
      </c>
      <c r="B5" s="18" t="s">
        <v>134</v>
      </c>
      <c r="C5" s="18" t="s">
        <v>129</v>
      </c>
      <c r="D5" s="18" t="s">
        <v>126</v>
      </c>
      <c r="E5" s="23"/>
      <c r="F5" s="19"/>
      <c r="G5" s="20">
        <v>3</v>
      </c>
      <c r="H5" s="6" t="s">
        <v>128</v>
      </c>
      <c r="I5" s="21"/>
    </row>
    <row r="6" spans="1:9" s="14" customFormat="1" ht="18">
      <c r="A6" s="22" t="s">
        <v>7</v>
      </c>
      <c r="B6" s="6"/>
      <c r="C6" s="6"/>
      <c r="D6" s="18"/>
      <c r="E6" s="24"/>
      <c r="F6" s="19"/>
      <c r="G6" s="20">
        <v>4</v>
      </c>
      <c r="H6" s="6" t="s">
        <v>129</v>
      </c>
      <c r="I6" s="21"/>
    </row>
    <row r="7" spans="1:9" s="14" customFormat="1" ht="18">
      <c r="A7" s="22" t="s">
        <v>8</v>
      </c>
      <c r="B7" s="18"/>
      <c r="C7" s="18"/>
      <c r="D7" s="6"/>
      <c r="E7" s="18"/>
      <c r="F7" s="19"/>
      <c r="G7" s="20">
        <v>5</v>
      </c>
      <c r="H7" s="6" t="s">
        <v>130</v>
      </c>
      <c r="I7" s="21"/>
    </row>
    <row r="8" spans="1:9" s="14" customFormat="1" ht="18" customHeight="1">
      <c r="A8" s="22" t="s">
        <v>9</v>
      </c>
      <c r="B8" s="18"/>
      <c r="C8" s="18"/>
      <c r="D8" s="18"/>
      <c r="E8" s="23"/>
      <c r="F8" s="19"/>
      <c r="G8" s="20">
        <v>6</v>
      </c>
      <c r="H8" s="6" t="s">
        <v>131</v>
      </c>
      <c r="I8" s="21"/>
    </row>
    <row r="9" spans="1:9" s="14" customFormat="1" ht="18" customHeight="1">
      <c r="A9" s="22" t="s">
        <v>10</v>
      </c>
      <c r="B9" s="23"/>
      <c r="C9" s="23"/>
      <c r="D9" s="23"/>
      <c r="E9" s="23"/>
      <c r="F9" s="19"/>
      <c r="G9" s="20">
        <v>7</v>
      </c>
      <c r="H9" s="6" t="s">
        <v>132</v>
      </c>
      <c r="I9" s="21"/>
    </row>
    <row r="10" spans="1:9" s="14" customFormat="1" ht="18.75" customHeight="1">
      <c r="A10" s="22" t="s">
        <v>11</v>
      </c>
      <c r="B10" s="23"/>
      <c r="C10" s="23"/>
      <c r="D10" s="23"/>
      <c r="E10" s="23"/>
      <c r="F10" s="19"/>
      <c r="G10" s="20">
        <v>8</v>
      </c>
      <c r="H10" s="6" t="s">
        <v>133</v>
      </c>
      <c r="I10" s="21"/>
    </row>
    <row r="11" spans="1:9" s="14" customFormat="1" ht="18">
      <c r="A11" s="22" t="s">
        <v>12</v>
      </c>
      <c r="B11" s="23"/>
      <c r="C11" s="23"/>
      <c r="D11" s="23"/>
      <c r="E11" s="23"/>
      <c r="F11" s="19"/>
      <c r="G11" s="20">
        <v>9</v>
      </c>
      <c r="H11" s="6" t="s">
        <v>134</v>
      </c>
      <c r="I11" s="21"/>
    </row>
    <row r="12" spans="1:9" s="14" customFormat="1" ht="18">
      <c r="A12" s="22" t="s">
        <v>13</v>
      </c>
      <c r="B12" s="23"/>
      <c r="C12" s="23"/>
      <c r="D12" s="23"/>
      <c r="E12" s="23"/>
      <c r="F12" s="19"/>
      <c r="G12" s="20">
        <v>10</v>
      </c>
      <c r="H12" s="6"/>
      <c r="I12" s="21"/>
    </row>
    <row r="13" spans="1:9" s="14" customFormat="1" ht="18">
      <c r="A13" s="22" t="s">
        <v>14</v>
      </c>
      <c r="B13" s="23"/>
      <c r="C13" s="23"/>
      <c r="D13" s="23"/>
      <c r="E13" s="23"/>
      <c r="F13" s="19"/>
      <c r="G13" s="20">
        <v>11</v>
      </c>
      <c r="H13" s="6"/>
      <c r="I13" s="21"/>
    </row>
    <row r="14" spans="1:9" s="14" customFormat="1" ht="18">
      <c r="A14" s="22" t="s">
        <v>15</v>
      </c>
      <c r="B14" s="23"/>
      <c r="C14" s="23"/>
      <c r="D14" s="23"/>
      <c r="E14" s="23"/>
      <c r="F14" s="19"/>
      <c r="G14" s="20">
        <v>12</v>
      </c>
      <c r="H14" s="6"/>
      <c r="I14" s="21"/>
    </row>
    <row r="15" spans="1:9" s="14" customFormat="1" ht="18">
      <c r="A15" s="22" t="s">
        <v>16</v>
      </c>
      <c r="B15" s="23"/>
      <c r="C15" s="23"/>
      <c r="D15" s="23"/>
      <c r="E15" s="23"/>
      <c r="F15" s="19"/>
      <c r="G15" s="20">
        <v>13</v>
      </c>
      <c r="H15" s="6"/>
      <c r="I15" s="21"/>
    </row>
    <row r="16" spans="1:9" s="14" customFormat="1" ht="18">
      <c r="A16" s="22" t="s">
        <v>17</v>
      </c>
      <c r="B16" s="23"/>
      <c r="C16" s="23"/>
      <c r="D16" s="23"/>
      <c r="E16" s="23"/>
      <c r="F16" s="19"/>
      <c r="G16" s="20">
        <v>14</v>
      </c>
      <c r="H16" s="6"/>
      <c r="I16" s="21"/>
    </row>
    <row r="17" spans="1:9" s="14" customFormat="1" ht="18">
      <c r="A17" s="22" t="s">
        <v>18</v>
      </c>
      <c r="B17" s="23"/>
      <c r="C17" s="23"/>
      <c r="D17" s="23"/>
      <c r="E17" s="23"/>
      <c r="F17" s="19"/>
      <c r="G17" s="20">
        <v>15</v>
      </c>
      <c r="H17" s="6"/>
      <c r="I17" s="21"/>
    </row>
    <row r="18" spans="1:9" s="14" customFormat="1" ht="18">
      <c r="A18" s="25" t="s">
        <v>19</v>
      </c>
      <c r="B18" s="23"/>
      <c r="C18" s="23"/>
      <c r="D18" s="23"/>
      <c r="E18" s="23"/>
      <c r="F18" s="19"/>
      <c r="G18" s="20">
        <v>16</v>
      </c>
      <c r="H18" s="6"/>
      <c r="I18" s="21"/>
    </row>
    <row r="19" spans="1:10" ht="18">
      <c r="A19" s="26"/>
      <c r="B19" s="26" t="s">
        <v>20</v>
      </c>
      <c r="C19" s="26" t="s">
        <v>1</v>
      </c>
      <c r="D19" s="26" t="s">
        <v>21</v>
      </c>
      <c r="E19" s="26" t="s">
        <v>22</v>
      </c>
      <c r="G19" s="27">
        <v>17</v>
      </c>
      <c r="H19" s="6"/>
      <c r="I19" s="21"/>
      <c r="J19" s="8"/>
    </row>
    <row r="20" spans="1:10" ht="18">
      <c r="A20" s="28">
        <v>6</v>
      </c>
      <c r="B20" s="29">
        <v>2</v>
      </c>
      <c r="C20" s="29" t="s">
        <v>23</v>
      </c>
      <c r="D20" s="29">
        <v>6</v>
      </c>
      <c r="E20" s="29">
        <v>2</v>
      </c>
      <c r="G20" s="27">
        <v>18</v>
      </c>
      <c r="H20" s="6"/>
      <c r="I20" s="21"/>
      <c r="J20" s="8"/>
    </row>
    <row r="21" spans="1:10" ht="18">
      <c r="A21" s="30">
        <v>7</v>
      </c>
      <c r="B21" s="31">
        <v>2</v>
      </c>
      <c r="C21" s="31" t="s">
        <v>24</v>
      </c>
      <c r="D21" s="24">
        <v>9</v>
      </c>
      <c r="E21" s="24">
        <v>3</v>
      </c>
      <c r="G21" s="27">
        <v>19</v>
      </c>
      <c r="H21" s="6"/>
      <c r="I21" s="21"/>
      <c r="J21" s="8"/>
    </row>
    <row r="22" spans="1:10" ht="18">
      <c r="A22" s="28">
        <v>8</v>
      </c>
      <c r="B22" s="29">
        <v>2</v>
      </c>
      <c r="C22" s="29" t="s">
        <v>25</v>
      </c>
      <c r="D22" s="29">
        <v>12</v>
      </c>
      <c r="E22" s="29">
        <v>4</v>
      </c>
      <c r="G22" s="27">
        <v>20</v>
      </c>
      <c r="H22" s="6"/>
      <c r="I22" s="32"/>
      <c r="J22" s="8"/>
    </row>
    <row r="23" spans="1:10" ht="18">
      <c r="A23" s="30">
        <v>9</v>
      </c>
      <c r="B23" s="31">
        <v>3</v>
      </c>
      <c r="C23" s="31" t="s">
        <v>26</v>
      </c>
      <c r="D23" s="24">
        <v>9</v>
      </c>
      <c r="E23" s="24">
        <v>3</v>
      </c>
      <c r="G23" s="27">
        <v>21</v>
      </c>
      <c r="H23" s="6"/>
      <c r="I23" s="32"/>
      <c r="J23" s="8"/>
    </row>
    <row r="24" spans="1:10" ht="18">
      <c r="A24" s="28">
        <v>10</v>
      </c>
      <c r="B24" s="29">
        <v>3</v>
      </c>
      <c r="C24" s="29" t="s">
        <v>27</v>
      </c>
      <c r="D24" s="29">
        <v>12</v>
      </c>
      <c r="E24" s="29">
        <v>4</v>
      </c>
      <c r="G24" s="27">
        <v>22</v>
      </c>
      <c r="H24" s="6"/>
      <c r="I24" s="32"/>
      <c r="J24" s="8"/>
    </row>
    <row r="25" spans="1:10" ht="18">
      <c r="A25" s="30">
        <v>11</v>
      </c>
      <c r="B25" s="31">
        <v>3</v>
      </c>
      <c r="C25" s="31" t="s">
        <v>28</v>
      </c>
      <c r="D25" s="24">
        <v>15</v>
      </c>
      <c r="E25" s="24">
        <v>5</v>
      </c>
      <c r="G25" s="27">
        <v>23</v>
      </c>
      <c r="H25" s="6"/>
      <c r="I25" s="32"/>
      <c r="J25" s="8"/>
    </row>
    <row r="26" spans="1:10" ht="18">
      <c r="A26" s="28">
        <v>12</v>
      </c>
      <c r="B26" s="29">
        <v>4</v>
      </c>
      <c r="C26" s="29" t="s">
        <v>29</v>
      </c>
      <c r="D26" s="29">
        <v>12</v>
      </c>
      <c r="E26" s="29">
        <v>4</v>
      </c>
      <c r="G26" s="27">
        <v>24</v>
      </c>
      <c r="H26" s="6"/>
      <c r="I26" s="32"/>
      <c r="J26" s="8"/>
    </row>
    <row r="27" spans="1:10" ht="18">
      <c r="A27" s="30">
        <v>13</v>
      </c>
      <c r="B27" s="31">
        <v>4</v>
      </c>
      <c r="C27" s="31" t="s">
        <v>30</v>
      </c>
      <c r="D27" s="24">
        <v>15</v>
      </c>
      <c r="E27" s="24">
        <v>5</v>
      </c>
      <c r="G27" s="27">
        <v>25</v>
      </c>
      <c r="H27" s="6"/>
      <c r="I27" s="32"/>
      <c r="J27" s="8"/>
    </row>
    <row r="28" spans="1:10" ht="18">
      <c r="A28" s="28">
        <v>14</v>
      </c>
      <c r="B28" s="29">
        <v>4</v>
      </c>
      <c r="C28" s="29" t="s">
        <v>31</v>
      </c>
      <c r="D28" s="29">
        <v>18</v>
      </c>
      <c r="E28" s="29">
        <v>6</v>
      </c>
      <c r="G28" s="27">
        <v>26</v>
      </c>
      <c r="H28" s="6"/>
      <c r="I28" s="32"/>
      <c r="J28" s="8"/>
    </row>
    <row r="29" spans="1:10" ht="18">
      <c r="A29" s="30">
        <v>15</v>
      </c>
      <c r="B29" s="31">
        <v>4</v>
      </c>
      <c r="C29" s="31" t="s">
        <v>32</v>
      </c>
      <c r="D29" s="24">
        <v>21</v>
      </c>
      <c r="E29" s="24">
        <v>7</v>
      </c>
      <c r="G29" s="27">
        <v>27</v>
      </c>
      <c r="H29" s="6"/>
      <c r="I29" s="32"/>
      <c r="J29" s="8"/>
    </row>
    <row r="30" spans="1:10" ht="18">
      <c r="A30" s="28">
        <v>16</v>
      </c>
      <c r="B30" s="29">
        <v>4</v>
      </c>
      <c r="C30" s="29" t="s">
        <v>33</v>
      </c>
      <c r="D30" s="29">
        <v>24</v>
      </c>
      <c r="E30" s="29">
        <v>8</v>
      </c>
      <c r="G30" s="27">
        <v>28</v>
      </c>
      <c r="H30" s="6"/>
      <c r="I30" s="32"/>
      <c r="J30" s="8"/>
    </row>
    <row r="31" spans="1:10" ht="18">
      <c r="A31" s="30">
        <v>17</v>
      </c>
      <c r="B31" s="31">
        <v>5</v>
      </c>
      <c r="C31" s="31" t="s">
        <v>34</v>
      </c>
      <c r="D31" s="24">
        <v>21</v>
      </c>
      <c r="E31" s="24">
        <v>7</v>
      </c>
      <c r="G31" s="27">
        <v>29</v>
      </c>
      <c r="H31" s="6"/>
      <c r="I31" s="32"/>
      <c r="J31" s="8"/>
    </row>
    <row r="32" spans="1:10" ht="18">
      <c r="A32" s="28">
        <v>18</v>
      </c>
      <c r="B32" s="29">
        <v>6</v>
      </c>
      <c r="C32" s="29" t="s">
        <v>35</v>
      </c>
      <c r="D32" s="29">
        <v>18</v>
      </c>
      <c r="E32" s="29">
        <v>6</v>
      </c>
      <c r="G32" s="27">
        <v>30</v>
      </c>
      <c r="H32" s="6"/>
      <c r="I32" s="32"/>
      <c r="J32" s="8"/>
    </row>
    <row r="33" spans="1:10" ht="18">
      <c r="A33" s="30">
        <v>19</v>
      </c>
      <c r="B33" s="31">
        <v>6</v>
      </c>
      <c r="C33" s="31" t="s">
        <v>36</v>
      </c>
      <c r="D33" s="24">
        <v>21</v>
      </c>
      <c r="E33" s="24">
        <v>7</v>
      </c>
      <c r="G33" s="27">
        <v>31</v>
      </c>
      <c r="H33" s="6"/>
      <c r="I33" s="32"/>
      <c r="J33" s="8"/>
    </row>
    <row r="34" spans="1:10" ht="18">
      <c r="A34" s="28">
        <v>20</v>
      </c>
      <c r="B34" s="29">
        <v>6</v>
      </c>
      <c r="C34" s="29" t="s">
        <v>37</v>
      </c>
      <c r="D34" s="29">
        <v>24</v>
      </c>
      <c r="E34" s="29">
        <v>8</v>
      </c>
      <c r="G34" s="27">
        <v>32</v>
      </c>
      <c r="H34" s="6"/>
      <c r="I34" s="32"/>
      <c r="J34" s="8"/>
    </row>
    <row r="35" spans="1:10" ht="18">
      <c r="A35" s="30">
        <v>21</v>
      </c>
      <c r="B35" s="31">
        <v>6</v>
      </c>
      <c r="C35" s="31" t="s">
        <v>38</v>
      </c>
      <c r="D35" s="24">
        <v>27</v>
      </c>
      <c r="E35" s="24">
        <v>9</v>
      </c>
      <c r="G35" s="27">
        <v>33</v>
      </c>
      <c r="H35" s="6"/>
      <c r="I35" s="32"/>
      <c r="J35" s="8"/>
    </row>
    <row r="36" spans="1:10" ht="18">
      <c r="A36" s="28">
        <v>22</v>
      </c>
      <c r="B36" s="29">
        <v>6</v>
      </c>
      <c r="C36" s="29" t="s">
        <v>39</v>
      </c>
      <c r="D36" s="29">
        <v>30</v>
      </c>
      <c r="E36" s="29">
        <v>10</v>
      </c>
      <c r="G36" s="27">
        <v>34</v>
      </c>
      <c r="H36" s="6"/>
      <c r="I36" s="32"/>
      <c r="J36" s="8"/>
    </row>
    <row r="37" spans="1:10" ht="18">
      <c r="A37" s="33">
        <v>23</v>
      </c>
      <c r="B37" s="31">
        <v>6</v>
      </c>
      <c r="C37" s="31" t="s">
        <v>40</v>
      </c>
      <c r="D37" s="24">
        <v>33</v>
      </c>
      <c r="E37" s="31">
        <v>11</v>
      </c>
      <c r="G37" s="27">
        <v>35</v>
      </c>
      <c r="H37" s="6"/>
      <c r="I37" s="32"/>
      <c r="J37" s="8"/>
    </row>
    <row r="38" spans="1:10" ht="18">
      <c r="A38" s="28">
        <v>24</v>
      </c>
      <c r="B38" s="29">
        <v>8</v>
      </c>
      <c r="C38" s="29" t="s">
        <v>41</v>
      </c>
      <c r="D38" s="29">
        <v>24</v>
      </c>
      <c r="E38" s="29">
        <v>8</v>
      </c>
      <c r="G38" s="27">
        <v>36</v>
      </c>
      <c r="H38" s="6"/>
      <c r="I38" s="32"/>
      <c r="J38" s="8"/>
    </row>
    <row r="39" spans="1:10" ht="18">
      <c r="A39" s="33">
        <v>25</v>
      </c>
      <c r="B39" s="31">
        <v>8</v>
      </c>
      <c r="C39" s="31" t="s">
        <v>42</v>
      </c>
      <c r="D39" s="24">
        <v>27</v>
      </c>
      <c r="E39" s="31">
        <v>9</v>
      </c>
      <c r="G39" s="27">
        <v>37</v>
      </c>
      <c r="H39" s="6"/>
      <c r="I39" s="32"/>
      <c r="J39" s="8"/>
    </row>
    <row r="40" spans="1:10" ht="18">
      <c r="A40" s="28">
        <v>26</v>
      </c>
      <c r="B40" s="29">
        <v>8</v>
      </c>
      <c r="C40" s="29" t="s">
        <v>43</v>
      </c>
      <c r="D40" s="29">
        <v>30</v>
      </c>
      <c r="E40" s="29">
        <v>10</v>
      </c>
      <c r="G40" s="27">
        <v>38</v>
      </c>
      <c r="H40" s="6"/>
      <c r="I40" s="32"/>
      <c r="J40" s="8"/>
    </row>
    <row r="41" spans="1:10" s="10" customFormat="1" ht="18">
      <c r="A41" s="33">
        <v>27</v>
      </c>
      <c r="B41" s="31">
        <v>8</v>
      </c>
      <c r="C41" s="31" t="s">
        <v>44</v>
      </c>
      <c r="D41" s="31">
        <v>33</v>
      </c>
      <c r="E41" s="31"/>
      <c r="G41" s="34">
        <v>39</v>
      </c>
      <c r="H41" s="6"/>
      <c r="I41" s="32"/>
      <c r="J41" s="26"/>
    </row>
    <row r="42" spans="1:10" s="10" customFormat="1" ht="18">
      <c r="A42" s="28">
        <v>28</v>
      </c>
      <c r="B42" s="29">
        <v>8</v>
      </c>
      <c r="C42" s="29" t="s">
        <v>45</v>
      </c>
      <c r="D42" s="29">
        <v>36</v>
      </c>
      <c r="E42" s="29"/>
      <c r="G42" s="34">
        <v>40</v>
      </c>
      <c r="H42" s="6"/>
      <c r="I42" s="32"/>
      <c r="J42" s="26"/>
    </row>
    <row r="43" spans="1:10" s="10" customFormat="1" ht="18">
      <c r="A43" s="33">
        <v>29</v>
      </c>
      <c r="B43" s="31">
        <v>8</v>
      </c>
      <c r="C43" s="31" t="s">
        <v>46</v>
      </c>
      <c r="D43" s="31">
        <v>39</v>
      </c>
      <c r="E43" s="31"/>
      <c r="G43" s="34">
        <v>41</v>
      </c>
      <c r="H43" s="6"/>
      <c r="I43" s="32"/>
      <c r="J43" s="26"/>
    </row>
    <row r="44" spans="1:10" s="10" customFormat="1" ht="18">
      <c r="A44" s="28">
        <v>30</v>
      </c>
      <c r="B44" s="29">
        <v>8</v>
      </c>
      <c r="C44" s="29" t="s">
        <v>47</v>
      </c>
      <c r="D44" s="29">
        <v>42</v>
      </c>
      <c r="E44" s="29"/>
      <c r="G44" s="34">
        <v>42</v>
      </c>
      <c r="H44" s="6"/>
      <c r="I44" s="32"/>
      <c r="J44" s="26"/>
    </row>
    <row r="45" spans="1:10" s="10" customFormat="1" ht="18">
      <c r="A45" s="33">
        <v>31</v>
      </c>
      <c r="B45" s="31">
        <v>8</v>
      </c>
      <c r="C45" s="31" t="s">
        <v>48</v>
      </c>
      <c r="D45" s="31">
        <v>45</v>
      </c>
      <c r="E45" s="31"/>
      <c r="G45" s="34">
        <v>43</v>
      </c>
      <c r="H45" s="6"/>
      <c r="I45" s="32"/>
      <c r="J45" s="26"/>
    </row>
    <row r="46" spans="1:10" s="10" customFormat="1" ht="18">
      <c r="A46" s="28">
        <v>32</v>
      </c>
      <c r="B46" s="29">
        <v>8</v>
      </c>
      <c r="C46" s="29" t="s">
        <v>49</v>
      </c>
      <c r="D46" s="29">
        <v>48</v>
      </c>
      <c r="E46" s="29"/>
      <c r="G46" s="34">
        <v>44</v>
      </c>
      <c r="H46" s="6"/>
      <c r="I46" s="32"/>
      <c r="J46" s="26"/>
    </row>
    <row r="47" spans="1:10" ht="18">
      <c r="A47" s="33">
        <v>33</v>
      </c>
      <c r="B47" s="24">
        <v>9</v>
      </c>
      <c r="C47" s="24" t="s">
        <v>50</v>
      </c>
      <c r="D47" s="31">
        <v>45</v>
      </c>
      <c r="E47" s="35"/>
      <c r="G47" s="27">
        <v>45</v>
      </c>
      <c r="H47" s="6"/>
      <c r="I47" s="32"/>
      <c r="J47" s="8"/>
    </row>
    <row r="48" spans="1:9" ht="15.75">
      <c r="A48" s="28">
        <v>34</v>
      </c>
      <c r="B48" s="29">
        <v>9</v>
      </c>
      <c r="C48" s="29" t="s">
        <v>51</v>
      </c>
      <c r="D48" s="29">
        <v>48</v>
      </c>
      <c r="E48" s="36"/>
      <c r="G48" s="27">
        <v>46</v>
      </c>
      <c r="H48" s="37"/>
      <c r="I48" s="35"/>
    </row>
    <row r="49" spans="1:9" ht="15.75">
      <c r="A49" s="33">
        <v>35</v>
      </c>
      <c r="B49" s="24">
        <v>9</v>
      </c>
      <c r="C49" s="24" t="s">
        <v>52</v>
      </c>
      <c r="D49" s="31">
        <v>51</v>
      </c>
      <c r="E49" s="35"/>
      <c r="G49" s="27">
        <v>47</v>
      </c>
      <c r="H49" s="37"/>
      <c r="I49" s="35"/>
    </row>
    <row r="50" spans="1:9" ht="15.75">
      <c r="A50" s="28">
        <v>36</v>
      </c>
      <c r="B50" s="29">
        <v>9</v>
      </c>
      <c r="C50" s="29" t="s">
        <v>53</v>
      </c>
      <c r="D50" s="29">
        <v>54</v>
      </c>
      <c r="E50" s="36"/>
      <c r="G50" s="27">
        <v>48</v>
      </c>
      <c r="H50" s="37"/>
      <c r="I50" s="35"/>
    </row>
    <row r="51" spans="1:9" ht="15.75">
      <c r="A51" s="33">
        <v>37</v>
      </c>
      <c r="B51" s="24">
        <v>10</v>
      </c>
      <c r="C51" s="31" t="s">
        <v>54</v>
      </c>
      <c r="D51" s="31">
        <v>51</v>
      </c>
      <c r="E51" s="35"/>
      <c r="G51" s="27">
        <v>49</v>
      </c>
      <c r="H51" s="37"/>
      <c r="I51" s="35"/>
    </row>
    <row r="52" spans="1:9" ht="15.75">
      <c r="A52" s="28">
        <v>38</v>
      </c>
      <c r="B52" s="29">
        <v>10</v>
      </c>
      <c r="C52" s="29" t="s">
        <v>55</v>
      </c>
      <c r="D52" s="29">
        <v>54</v>
      </c>
      <c r="E52" s="36"/>
      <c r="G52" s="27">
        <v>50</v>
      </c>
      <c r="H52" s="37"/>
      <c r="I52" s="35"/>
    </row>
    <row r="53" spans="1:9" ht="15.75">
      <c r="A53" s="33">
        <v>39</v>
      </c>
      <c r="B53" s="24">
        <v>10</v>
      </c>
      <c r="C53" s="31" t="s">
        <v>56</v>
      </c>
      <c r="D53" s="24">
        <v>57</v>
      </c>
      <c r="E53" s="35"/>
      <c r="G53" s="34">
        <v>51</v>
      </c>
      <c r="H53" s="38"/>
      <c r="I53" s="35"/>
    </row>
    <row r="54" spans="1:9" ht="15.75">
      <c r="A54" s="28">
        <v>40</v>
      </c>
      <c r="B54" s="29">
        <v>10</v>
      </c>
      <c r="C54" s="29" t="s">
        <v>57</v>
      </c>
      <c r="D54" s="29">
        <v>60</v>
      </c>
      <c r="E54" s="36"/>
      <c r="G54" s="34">
        <v>52</v>
      </c>
      <c r="H54" s="38"/>
      <c r="I54" s="35"/>
    </row>
    <row r="55" spans="7:9" ht="15.75">
      <c r="G55" s="34">
        <v>53</v>
      </c>
      <c r="H55" s="38"/>
      <c r="I55" s="35"/>
    </row>
    <row r="56" spans="7:9" ht="15.75">
      <c r="G56" s="34">
        <v>54</v>
      </c>
      <c r="H56" s="38"/>
      <c r="I56" s="35"/>
    </row>
    <row r="57" spans="7:9" ht="15.75">
      <c r="G57" s="34">
        <v>55</v>
      </c>
      <c r="H57" s="38"/>
      <c r="I57" s="35"/>
    </row>
    <row r="58" spans="7:9" ht="15.75">
      <c r="G58" s="34">
        <v>56</v>
      </c>
      <c r="H58" s="38"/>
      <c r="I58" s="35"/>
    </row>
    <row r="59" spans="7:9" ht="15.75">
      <c r="G59" s="34">
        <v>57</v>
      </c>
      <c r="H59" s="38"/>
      <c r="I59" s="35"/>
    </row>
    <row r="60" spans="7:9" ht="15.75">
      <c r="G60" s="34">
        <v>58</v>
      </c>
      <c r="H60" s="38"/>
      <c r="I60" s="35"/>
    </row>
    <row r="61" spans="7:9" ht="15.75">
      <c r="G61" s="34">
        <v>59</v>
      </c>
      <c r="H61" s="38"/>
      <c r="I61" s="35"/>
    </row>
    <row r="62" spans="7:9" ht="15.75">
      <c r="G62" s="34">
        <v>60</v>
      </c>
      <c r="H62" s="38"/>
      <c r="I62" s="35"/>
    </row>
    <row r="63" spans="7:9" ht="15.75">
      <c r="G63" s="34">
        <v>61</v>
      </c>
      <c r="H63" s="38"/>
      <c r="I63" s="35"/>
    </row>
    <row r="64" spans="7:9" ht="15.75">
      <c r="G64" s="34">
        <v>62</v>
      </c>
      <c r="H64" s="38"/>
      <c r="I64" s="35"/>
    </row>
    <row r="65" spans="7:9" ht="15.75">
      <c r="G65" s="34">
        <v>63</v>
      </c>
      <c r="H65" s="38"/>
      <c r="I65" s="35"/>
    </row>
    <row r="66" spans="7:9" ht="15.75">
      <c r="G66" s="34">
        <v>64</v>
      </c>
      <c r="H66" s="38"/>
      <c r="I66" s="35"/>
    </row>
  </sheetData>
  <sheetProtection selectLockedCells="1" selectUnlockedCells="1"/>
  <printOptions/>
  <pageMargins left="0.6902777777777778" right="1.1298611111111112" top="0.6" bottom="0.42986111111111114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T230"/>
  <sheetViews>
    <sheetView zoomScale="75" zoomScaleNormal="75" zoomScalePageLayoutView="0" workbookViewId="0" topLeftCell="A1">
      <selection activeCell="AJ23" sqref="AJ23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41" customWidth="1"/>
    <col min="24" max="24" width="6.00390625" style="42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43" t="s">
        <v>58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Barbara Čižmešija</v>
      </c>
      <c r="C4" s="369"/>
      <c r="D4" s="369"/>
      <c r="E4" s="51"/>
      <c r="F4" s="52"/>
      <c r="G4" s="53">
        <f>S12</f>
        <v>0</v>
      </c>
      <c r="H4" s="54">
        <f>T12</f>
        <v>0</v>
      </c>
      <c r="I4" s="55">
        <f>T14</f>
        <v>0</v>
      </c>
      <c r="J4" s="56">
        <f>S14</f>
        <v>0</v>
      </c>
      <c r="K4" s="55">
        <f>S10</f>
        <v>0</v>
      </c>
      <c r="L4" s="57">
        <f>T10</f>
        <v>0</v>
      </c>
      <c r="M4" s="58">
        <f>I10+K10+M10+O10+Q10+I12+K12+M12+O12+Q12+J14+L14+N14+P14+R14</f>
        <v>0</v>
      </c>
      <c r="N4" s="59">
        <f>J10+L10+N10+P10+R10+J12+L12+N12+P12+R12+I14+K14+M14+O14+Q14</f>
        <v>0</v>
      </c>
      <c r="O4" s="60">
        <f>SUM(M4-N4)</f>
        <v>0</v>
      </c>
      <c r="P4" s="61">
        <f>SUM(S10+S12+T14)</f>
        <v>0</v>
      </c>
      <c r="Q4" s="62">
        <f>SUM(T10+T12+S14)</f>
        <v>0</v>
      </c>
      <c r="R4" s="63">
        <f>SUM(P4-Q4)</f>
        <v>0</v>
      </c>
      <c r="S4" s="64">
        <f>SUM(Z4+AA4+AB4)</f>
        <v>0</v>
      </c>
      <c r="T4" s="65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Barbara Čižmešija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Leonarda Šenvald</v>
      </c>
      <c r="C5" s="370"/>
      <c r="D5" s="370"/>
      <c r="E5" s="73">
        <f>T12</f>
        <v>0</v>
      </c>
      <c r="F5" s="74">
        <f>S12</f>
        <v>0</v>
      </c>
      <c r="G5" s="75"/>
      <c r="H5" s="76"/>
      <c r="I5" s="77">
        <f>S11</f>
        <v>0</v>
      </c>
      <c r="J5" s="74">
        <f>T11</f>
        <v>0</v>
      </c>
      <c r="K5" s="77">
        <f>S15</f>
        <v>0</v>
      </c>
      <c r="L5" s="78">
        <f>T15</f>
        <v>0</v>
      </c>
      <c r="M5" s="74">
        <f>I11+K11+M11+O11+Q11+J12+L12+N12+P12+R12+I15+K15+M15+O15+Q15</f>
        <v>0</v>
      </c>
      <c r="N5" s="77">
        <f>J11+L11+N11+P11+R11+I12+K12+M12+O12+Q12+J15+L15+N15+P15+R15</f>
        <v>0</v>
      </c>
      <c r="O5" s="79">
        <f>SUM(M5-N5)</f>
        <v>0</v>
      </c>
      <c r="P5" s="80">
        <f>SUM(S11+T12+S15)</f>
        <v>0</v>
      </c>
      <c r="Q5" s="81">
        <f>SUM(T11+S12+T15)</f>
        <v>0</v>
      </c>
      <c r="R5" s="82">
        <f>SUM(P5-Q5)</f>
        <v>0</v>
      </c>
      <c r="S5" s="83">
        <f>SUM(Z5+AA5+AB5)</f>
        <v>0</v>
      </c>
      <c r="T5" s="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Leonarda Šenvald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Izabela Hegedušić</v>
      </c>
      <c r="C6" s="370"/>
      <c r="D6" s="370"/>
      <c r="E6" s="73">
        <f>S14</f>
        <v>0</v>
      </c>
      <c r="F6" s="85">
        <f>T14</f>
        <v>0</v>
      </c>
      <c r="G6" s="77">
        <f>T11</f>
        <v>0</v>
      </c>
      <c r="H6" s="86">
        <f>S11</f>
        <v>0</v>
      </c>
      <c r="I6" s="87"/>
      <c r="J6" s="88"/>
      <c r="K6" s="77">
        <f>T13</f>
        <v>0</v>
      </c>
      <c r="L6" s="78">
        <f>S13</f>
        <v>0</v>
      </c>
      <c r="M6" s="74">
        <f>J11+L11+N11+P11+R11+J13+L13+N13+P13+R13+I14+K14+M14+O14+Q14</f>
        <v>0</v>
      </c>
      <c r="N6" s="77">
        <f>I11+K11+M11+O11+Q11+I13+K13+M13+O13+Q13+J14+L14+N14+P14+R14</f>
        <v>0</v>
      </c>
      <c r="O6" s="79">
        <f>SUM(M6-N6)</f>
        <v>0</v>
      </c>
      <c r="P6" s="80">
        <f>SUM(T11+T13+S14)</f>
        <v>0</v>
      </c>
      <c r="Q6" s="81">
        <f>SUM(S11+S13+T14)</f>
        <v>0</v>
      </c>
      <c r="R6" s="82">
        <f>SUM(P6-Q6)</f>
        <v>0</v>
      </c>
      <c r="S6" s="83">
        <f>SUM(Z6+AA6+AB6)</f>
        <v>0</v>
      </c>
      <c r="T6" s="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Izabela Hegedušić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>
        <f>POMOĆ!B52</f>
        <v>0</v>
      </c>
      <c r="C7" s="371"/>
      <c r="D7" s="371"/>
      <c r="E7" s="90">
        <f>T10</f>
        <v>0</v>
      </c>
      <c r="F7" s="91">
        <f>S10</f>
        <v>0</v>
      </c>
      <c r="G7" s="92">
        <f>T15</f>
        <v>0</v>
      </c>
      <c r="H7" s="93">
        <f>S15</f>
        <v>0</v>
      </c>
      <c r="I7" s="94">
        <f>S13</f>
        <v>0</v>
      </c>
      <c r="J7" s="93">
        <f>T13</f>
        <v>0</v>
      </c>
      <c r="K7" s="95"/>
      <c r="L7" s="96"/>
      <c r="M7" s="93">
        <f>J10+L10+N10+P10+R10+I13+K13+M13+O13+Q13+J15+L15+N15+P15+R15</f>
        <v>0</v>
      </c>
      <c r="N7" s="94">
        <f>I10+K10+M10+O10+Q10+J13+L13+N13+P13+R13+I15+K15+M15+O15+Q15</f>
        <v>0</v>
      </c>
      <c r="O7" s="97">
        <f>SUM(M7-N7)</f>
        <v>0</v>
      </c>
      <c r="P7" s="98">
        <f>SUM(T10+S13+T15)</f>
        <v>0</v>
      </c>
      <c r="Q7" s="99">
        <f>SUM(S10+T13+S15)</f>
        <v>0</v>
      </c>
      <c r="R7" s="100">
        <f>SUM(P7-Q7)</f>
        <v>0</v>
      </c>
      <c r="S7" s="101">
        <f>SUM(Z7+AA7+AB7)</f>
        <v>0</v>
      </c>
      <c r="T7" s="102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>
        <f>B7</f>
        <v>0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105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105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Barbara Čižmešija</v>
      </c>
      <c r="D10" s="357"/>
      <c r="E10" s="365">
        <f>B7</f>
        <v>0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116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Leonarda Šenvald</v>
      </c>
      <c r="D11" s="359"/>
      <c r="E11" s="360" t="str">
        <f>B6</f>
        <v>Izabela Hegedušić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116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Barbara Čižmešija</v>
      </c>
      <c r="D12" s="357"/>
      <c r="E12" s="358" t="str">
        <f>B5</f>
        <v>Leonarda Šenvald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116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>
        <f>B7</f>
        <v>0</v>
      </c>
      <c r="D13" s="359"/>
      <c r="E13" s="360" t="str">
        <f>B6</f>
        <v>Izabela Hegedušić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116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Izabela Hegedušić</v>
      </c>
      <c r="D14" s="357"/>
      <c r="E14" s="358" t="str">
        <f>B4</f>
        <v>Barbara Čižmešija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116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Leonarda Šenvald</v>
      </c>
      <c r="D15" s="362"/>
      <c r="E15" s="363">
        <f>B7</f>
        <v>0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116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105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 t="str">
        <f>POMOĆ!B3</f>
        <v>Ena Vuglovečki</v>
      </c>
      <c r="C18" s="369"/>
      <c r="D18" s="369"/>
      <c r="E18" s="51"/>
      <c r="F18" s="52"/>
      <c r="G18" s="53">
        <f>S26</f>
        <v>0</v>
      </c>
      <c r="H18" s="54">
        <f>T26</f>
        <v>0</v>
      </c>
      <c r="I18" s="55">
        <f>T28</f>
        <v>0</v>
      </c>
      <c r="J18" s="56">
        <f>S28</f>
        <v>0</v>
      </c>
      <c r="K18" s="55">
        <f>S24</f>
        <v>0</v>
      </c>
      <c r="L18" s="57">
        <f>T24</f>
        <v>0</v>
      </c>
      <c r="M18" s="58">
        <f>I24+K24+M24+O24+Q24+I26+K26+M26+O26+Q26+J28+L28+N28+P28+R28</f>
        <v>0</v>
      </c>
      <c r="N18" s="59">
        <f>J24+L24+N24+P24+R24+J26+L26+N26+P26+R26+I28+K28+M28+O28+Q28</f>
        <v>0</v>
      </c>
      <c r="O18" s="60">
        <f>SUM(M18-N18)</f>
        <v>0</v>
      </c>
      <c r="P18" s="61">
        <f>SUM(S24+S26+T28)</f>
        <v>0</v>
      </c>
      <c r="Q18" s="62">
        <f>SUM(T24+T26+S28)</f>
        <v>0</v>
      </c>
      <c r="R18" s="63">
        <f>SUM(P18-Q18)</f>
        <v>0</v>
      </c>
      <c r="S18" s="64">
        <f>SUM(Z18+AA18+AB18)</f>
        <v>0</v>
      </c>
      <c r="T18" s="65">
        <f>SUM(AC18+AD18+AE18)</f>
        <v>0</v>
      </c>
      <c r="U18" s="46"/>
      <c r="V18" s="45"/>
      <c r="W18" s="66" t="e">
        <f>M18/N18</f>
        <v>#DIV/0!</v>
      </c>
      <c r="X18" s="67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 t="str">
        <f>POMOĆ!B37</f>
        <v>Karla Franjkić</v>
      </c>
      <c r="C19" s="370"/>
      <c r="D19" s="370"/>
      <c r="E19" s="73">
        <f>T26</f>
        <v>0</v>
      </c>
      <c r="F19" s="74">
        <f>S26</f>
        <v>0</v>
      </c>
      <c r="G19" s="75"/>
      <c r="H19" s="76"/>
      <c r="I19" s="77">
        <f>S25</f>
        <v>0</v>
      </c>
      <c r="J19" s="74">
        <f>T25</f>
        <v>0</v>
      </c>
      <c r="K19" s="77">
        <f>S29</f>
        <v>0</v>
      </c>
      <c r="L19" s="78">
        <f>T29</f>
        <v>0</v>
      </c>
      <c r="M19" s="74">
        <f>I25+K25+M25+O25+Q25+J26+L26+N26+P26+R26+I29+K29+M29+O29+Q29</f>
        <v>0</v>
      </c>
      <c r="N19" s="77">
        <f>J25+L25+N25+P25+R25+I26+K26+M26+O26+Q26+J29+L29+N29+P29+R29</f>
        <v>0</v>
      </c>
      <c r="O19" s="79">
        <f>SUM(M19-N19)</f>
        <v>0</v>
      </c>
      <c r="P19" s="80">
        <f>SUM(S25+T26+S29)</f>
        <v>0</v>
      </c>
      <c r="Q19" s="81">
        <f>SUM(T25+S26+T29)</f>
        <v>0</v>
      </c>
      <c r="R19" s="82">
        <f>SUM(P19-Q19)</f>
        <v>0</v>
      </c>
      <c r="S19" s="83">
        <f>SUM(Z19+AA19+AB19)</f>
        <v>0</v>
      </c>
      <c r="T19" s="84">
        <f>SUM(AC19+AD19+AE19)</f>
        <v>0</v>
      </c>
      <c r="U19" s="46"/>
      <c r="V19" s="47"/>
      <c r="W19" s="66" t="e">
        <f>M19/N19</f>
        <v>#DIV/0!</v>
      </c>
      <c r="X19" s="67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 t="str">
        <f>POMOĆ!B20</f>
        <v>Ivona Mrđen</v>
      </c>
      <c r="C20" s="370"/>
      <c r="D20" s="370"/>
      <c r="E20" s="73">
        <f>S28</f>
        <v>0</v>
      </c>
      <c r="F20" s="85">
        <f>T28</f>
        <v>0</v>
      </c>
      <c r="G20" s="77">
        <f>T25</f>
        <v>0</v>
      </c>
      <c r="H20" s="86">
        <f>S25</f>
        <v>0</v>
      </c>
      <c r="I20" s="87"/>
      <c r="J20" s="88"/>
      <c r="K20" s="77">
        <f>T27</f>
        <v>0</v>
      </c>
      <c r="L20" s="78">
        <f>S27</f>
        <v>0</v>
      </c>
      <c r="M20" s="74">
        <f>J25+L25+N25+P25+R25+J27+L27+N27+P27+R27+I28+K28+M28+O28+Q28</f>
        <v>0</v>
      </c>
      <c r="N20" s="77">
        <f>I25+K25+M25+O25+Q25+I27+K27+M27+O27+Q27+J28+L28+N28+P28+R28</f>
        <v>0</v>
      </c>
      <c r="O20" s="79">
        <f>SUM(M20-N20)</f>
        <v>0</v>
      </c>
      <c r="P20" s="80">
        <f>SUM(T25+T27+S28)</f>
        <v>0</v>
      </c>
      <c r="Q20" s="81">
        <f>SUM(S25+S27+T28)</f>
        <v>0</v>
      </c>
      <c r="R20" s="82">
        <f>SUM(P20-Q20)</f>
        <v>0</v>
      </c>
      <c r="S20" s="83">
        <f>SUM(Z20+AA20+AB20)</f>
        <v>0</v>
      </c>
      <c r="T20" s="84">
        <f>SUM(AC20+AD20+AE20)</f>
        <v>0</v>
      </c>
      <c r="U20" s="46"/>
      <c r="V20" s="47"/>
      <c r="W20" s="66" t="e">
        <f>M20/N20</f>
        <v>#DIV/0!</v>
      </c>
      <c r="X20" s="67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90">
        <f>T24</f>
        <v>0</v>
      </c>
      <c r="F21" s="91">
        <f>S24</f>
        <v>0</v>
      </c>
      <c r="G21" s="92">
        <f>T29</f>
        <v>0</v>
      </c>
      <c r="H21" s="93">
        <f>S29</f>
        <v>0</v>
      </c>
      <c r="I21" s="94">
        <f>S27</f>
        <v>0</v>
      </c>
      <c r="J21" s="93">
        <f>T27</f>
        <v>0</v>
      </c>
      <c r="K21" s="95"/>
      <c r="L21" s="96"/>
      <c r="M21" s="93">
        <f>J24+L24+N24+P24+R24+I27+K27+M27+O27+Q27+J29+L29+N29+P29+R29</f>
        <v>0</v>
      </c>
      <c r="N21" s="94">
        <f>I24+K24+M24+O24+Q24+J27+L27+N27+P27+R27+I29+K29+M29+O29+Q29</f>
        <v>0</v>
      </c>
      <c r="O21" s="97">
        <f>SUM(M21-N21)</f>
        <v>0</v>
      </c>
      <c r="P21" s="98">
        <f>SUM(T24+S27+T29)</f>
        <v>0</v>
      </c>
      <c r="Q21" s="99">
        <f>SUM(S24+T27+S29)</f>
        <v>0</v>
      </c>
      <c r="R21" s="100">
        <f>SUM(P21-Q21)</f>
        <v>0</v>
      </c>
      <c r="S21" s="101">
        <f>SUM(Z21+AA21+AB21)</f>
        <v>0</v>
      </c>
      <c r="T21" s="102">
        <f>SUM(AC21+AD21+AE21)</f>
        <v>0</v>
      </c>
      <c r="U21" s="46"/>
      <c r="V21" s="47"/>
      <c r="W21" s="66" t="e">
        <f>M21/N21</f>
        <v>#DIV/0!</v>
      </c>
      <c r="X21" s="67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105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105"/>
      <c r="X23" s="106"/>
    </row>
    <row r="24" spans="1:31" s="44" customFormat="1" ht="12">
      <c r="A24" s="356">
        <v>1</v>
      </c>
      <c r="B24" s="356"/>
      <c r="C24" s="357" t="str">
        <f>B18</f>
        <v>Ena Vuglovečki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116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 t="str">
        <f>B19</f>
        <v>Karla Franjkić</v>
      </c>
      <c r="D25" s="359"/>
      <c r="E25" s="360" t="str">
        <f>B20</f>
        <v>Ivona Mrđen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116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 t="str">
        <f>B18</f>
        <v>Ena Vuglovečki</v>
      </c>
      <c r="D26" s="357"/>
      <c r="E26" s="358" t="str">
        <f>B19</f>
        <v>Karla Franjkić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116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 t="str">
        <f>B20</f>
        <v>Ivona Mrđen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116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 t="str">
        <f>B20</f>
        <v>Ivona Mrđen</v>
      </c>
      <c r="D28" s="357"/>
      <c r="E28" s="358" t="str">
        <f>B18</f>
        <v>Ena Vuglovečki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116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 t="str">
        <f>B19</f>
        <v>Karla Franjkić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116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105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 t="str">
        <f>POMOĆ!B4</f>
        <v>Doris Hegedušić</v>
      </c>
      <c r="C32" s="369"/>
      <c r="D32" s="369"/>
      <c r="E32" s="51"/>
      <c r="F32" s="52"/>
      <c r="G32" s="53">
        <f>S40</f>
        <v>0</v>
      </c>
      <c r="H32" s="54">
        <f>T40</f>
        <v>0</v>
      </c>
      <c r="I32" s="55">
        <f>T42</f>
        <v>0</v>
      </c>
      <c r="J32" s="56">
        <f>S42</f>
        <v>0</v>
      </c>
      <c r="K32" s="55">
        <f>S38</f>
        <v>0</v>
      </c>
      <c r="L32" s="57">
        <f>T38</f>
        <v>0</v>
      </c>
      <c r="M32" s="58">
        <f>I38+K38+M38+O38+Q38+I40+K40+M40+O40+Q40+J42+L42+N42+P42+R42</f>
        <v>0</v>
      </c>
      <c r="N32" s="59">
        <f>J38+L38+N38+P38+R38+J40+L40+N40+P40+R40+I42+K42+M42+O42+Q42</f>
        <v>0</v>
      </c>
      <c r="O32" s="60">
        <f>SUM(M32-N32)</f>
        <v>0</v>
      </c>
      <c r="P32" s="61">
        <f>SUM(S38+S40+T42)</f>
        <v>0</v>
      </c>
      <c r="Q32" s="62">
        <f>SUM(T38+T40+S42)</f>
        <v>0</v>
      </c>
      <c r="R32" s="63">
        <f>SUM(P32-Q32)</f>
        <v>0</v>
      </c>
      <c r="S32" s="64">
        <f>SUM(Z32+AA32+AB32)</f>
        <v>0</v>
      </c>
      <c r="T32" s="65">
        <f>SUM(AC32+AD32+AE32)</f>
        <v>0</v>
      </c>
      <c r="U32" s="46"/>
      <c r="V32" s="45"/>
      <c r="W32" s="66" t="e">
        <f>M32/N32</f>
        <v>#DIV/0!</v>
      </c>
      <c r="X32" s="67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 t="str">
        <f>POMOĆ!B38</f>
        <v>Anamarija Vugrin</v>
      </c>
      <c r="C33" s="370"/>
      <c r="D33" s="370"/>
      <c r="E33" s="73">
        <f>T40</f>
        <v>0</v>
      </c>
      <c r="F33" s="74">
        <f>S40</f>
        <v>0</v>
      </c>
      <c r="G33" s="75"/>
      <c r="H33" s="76"/>
      <c r="I33" s="77">
        <f>S39</f>
        <v>0</v>
      </c>
      <c r="J33" s="74">
        <f>T39</f>
        <v>0</v>
      </c>
      <c r="K33" s="77">
        <f>S43</f>
        <v>0</v>
      </c>
      <c r="L33" s="78">
        <f>T43</f>
        <v>0</v>
      </c>
      <c r="M33" s="74">
        <f>I39+K39+M39+O39+Q39+J40+L40+N40+P40+R40+I43+K43+M43+O43+Q43</f>
        <v>0</v>
      </c>
      <c r="N33" s="77">
        <f>J39+L39+N39+P39+R39+I40+K40+M40+O40+Q40+J43+L43+N43+P43+R43</f>
        <v>0</v>
      </c>
      <c r="O33" s="79">
        <f>SUM(M33-N33)</f>
        <v>0</v>
      </c>
      <c r="P33" s="80">
        <f>SUM(S39+T40+S43)</f>
        <v>0</v>
      </c>
      <c r="Q33" s="81">
        <f>SUM(T39+S40+T43)</f>
        <v>0</v>
      </c>
      <c r="R33" s="82">
        <f>SUM(P33-Q33)</f>
        <v>0</v>
      </c>
      <c r="S33" s="83">
        <f>SUM(Z33+AA33+AB33)</f>
        <v>0</v>
      </c>
      <c r="T33" s="84">
        <f>SUM(AC33+AD33+AE33)</f>
        <v>0</v>
      </c>
      <c r="U33" s="46"/>
      <c r="V33" s="47"/>
      <c r="W33" s="66" t="e">
        <f>M33/N33</f>
        <v>#DIV/0!</v>
      </c>
      <c r="X33" s="67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 t="str">
        <f>POMOĆ!B21</f>
        <v>Tea Hmelina</v>
      </c>
      <c r="C34" s="370"/>
      <c r="D34" s="370"/>
      <c r="E34" s="73">
        <f>S42</f>
        <v>0</v>
      </c>
      <c r="F34" s="85">
        <f>T42</f>
        <v>0</v>
      </c>
      <c r="G34" s="77">
        <f>T39</f>
        <v>0</v>
      </c>
      <c r="H34" s="86">
        <f>S39</f>
        <v>0</v>
      </c>
      <c r="I34" s="87"/>
      <c r="J34" s="88"/>
      <c r="K34" s="77">
        <f>T41</f>
        <v>0</v>
      </c>
      <c r="L34" s="78">
        <f>S41</f>
        <v>0</v>
      </c>
      <c r="M34" s="74">
        <f>J39+L39+N39+P39+R39+J41+L41+N41+P41+R41+I42+K42+M42+O42+Q42</f>
        <v>0</v>
      </c>
      <c r="N34" s="77">
        <f>I39+K39+M39+O39+Q39+I41+K41+M41+O41+Q41+J42+L42+N42+P42+R42</f>
        <v>0</v>
      </c>
      <c r="O34" s="79">
        <f>SUM(M34-N34)</f>
        <v>0</v>
      </c>
      <c r="P34" s="80">
        <f>SUM(T39+T41+S42)</f>
        <v>0</v>
      </c>
      <c r="Q34" s="81">
        <f>SUM(S39+S41+T42)</f>
        <v>0</v>
      </c>
      <c r="R34" s="82">
        <f>SUM(P34-Q34)</f>
        <v>0</v>
      </c>
      <c r="S34" s="83">
        <f>SUM(Z34+AA34+AB34)</f>
        <v>0</v>
      </c>
      <c r="T34" s="84">
        <f>SUM(AC34+AD34+AE34)</f>
        <v>0</v>
      </c>
      <c r="U34" s="46"/>
      <c r="V34" s="47"/>
      <c r="W34" s="66" t="e">
        <f>M34/N34</f>
        <v>#DIV/0!</v>
      </c>
      <c r="X34" s="67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90">
        <f>T38</f>
        <v>0</v>
      </c>
      <c r="F35" s="91">
        <f>S38</f>
        <v>0</v>
      </c>
      <c r="G35" s="92">
        <f>T43</f>
        <v>0</v>
      </c>
      <c r="H35" s="93">
        <f>S43</f>
        <v>0</v>
      </c>
      <c r="I35" s="94">
        <f>S41</f>
        <v>0</v>
      </c>
      <c r="J35" s="93">
        <f>T41</f>
        <v>0</v>
      </c>
      <c r="K35" s="95"/>
      <c r="L35" s="96"/>
      <c r="M35" s="93">
        <f>J38+L38+N38+P38+R38+I41+K41+M41+O41+Q41+J43+L43+N43+P43+R43</f>
        <v>0</v>
      </c>
      <c r="N35" s="94">
        <f>I38+K38+M38+O38+Q38+J41+L41+N41+P41+R41+I43+K43+M43+O43+Q43</f>
        <v>0</v>
      </c>
      <c r="O35" s="97">
        <f>SUM(M35-N35)</f>
        <v>0</v>
      </c>
      <c r="P35" s="98">
        <f>SUM(T38+S41+T43)</f>
        <v>0</v>
      </c>
      <c r="Q35" s="99">
        <f>SUM(S38+T41+S43)</f>
        <v>0</v>
      </c>
      <c r="R35" s="100">
        <f>SUM(P35-Q35)</f>
        <v>0</v>
      </c>
      <c r="S35" s="101">
        <f>SUM(Z35+AA35+AB35)</f>
        <v>0</v>
      </c>
      <c r="T35" s="102">
        <f>SUM(AC35+AD35+AE35)</f>
        <v>0</v>
      </c>
      <c r="U35" s="46"/>
      <c r="V35" s="47"/>
      <c r="W35" s="66" t="e">
        <f>M35/N35</f>
        <v>#DIV/0!</v>
      </c>
      <c r="X35" s="67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105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105"/>
      <c r="X37" s="106"/>
    </row>
    <row r="38" spans="1:31" s="44" customFormat="1" ht="12">
      <c r="A38" s="356">
        <v>1</v>
      </c>
      <c r="B38" s="356"/>
      <c r="C38" s="357" t="str">
        <f>B32</f>
        <v>Doris Hegedušić</v>
      </c>
      <c r="D38" s="357"/>
      <c r="E38" s="365">
        <f>B35</f>
        <v>0</v>
      </c>
      <c r="F38" s="365"/>
      <c r="G38" s="365"/>
      <c r="H38" s="365"/>
      <c r="I38" s="135"/>
      <c r="J38" s="110"/>
      <c r="K38" s="109"/>
      <c r="L38" s="111"/>
      <c r="M38" s="109"/>
      <c r="N38" s="110"/>
      <c r="O38" s="109"/>
      <c r="P38" s="110"/>
      <c r="Q38" s="109"/>
      <c r="R38" s="110"/>
      <c r="S38" s="112"/>
      <c r="T38" s="113"/>
      <c r="U38" s="114"/>
      <c r="V38" s="115"/>
      <c r="W38" s="116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 t="str">
        <f>B33</f>
        <v>Anamarija Vugrin</v>
      </c>
      <c r="D39" s="359"/>
      <c r="E39" s="360" t="str">
        <f>B34</f>
        <v>Tea Hmelina</v>
      </c>
      <c r="F39" s="360"/>
      <c r="G39" s="360"/>
      <c r="H39" s="360"/>
      <c r="I39" s="136"/>
      <c r="J39" s="120"/>
      <c r="K39" s="119"/>
      <c r="L39" s="137"/>
      <c r="M39" s="119"/>
      <c r="N39" s="120"/>
      <c r="O39" s="119"/>
      <c r="P39" s="120"/>
      <c r="Q39" s="119"/>
      <c r="R39" s="120"/>
      <c r="S39" s="121"/>
      <c r="T39" s="122"/>
      <c r="U39" s="114"/>
      <c r="V39" s="115"/>
      <c r="W39" s="116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 t="str">
        <f>B32</f>
        <v>Doris Hegedušić</v>
      </c>
      <c r="D40" s="357"/>
      <c r="E40" s="358" t="str">
        <f>B33</f>
        <v>Anamarija Vugrin</v>
      </c>
      <c r="F40" s="358"/>
      <c r="G40" s="358"/>
      <c r="H40" s="358"/>
      <c r="I40" s="135"/>
      <c r="J40" s="110"/>
      <c r="K40" s="109"/>
      <c r="L40" s="111"/>
      <c r="M40" s="109"/>
      <c r="N40" s="110"/>
      <c r="O40" s="109"/>
      <c r="P40" s="110"/>
      <c r="Q40" s="109"/>
      <c r="R40" s="110"/>
      <c r="S40" s="112"/>
      <c r="T40" s="113"/>
      <c r="U40" s="114"/>
      <c r="V40" s="115"/>
      <c r="W40" s="116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 t="str">
        <f>B34</f>
        <v>Tea Hmelina</v>
      </c>
      <c r="F41" s="360"/>
      <c r="G41" s="360"/>
      <c r="H41" s="360"/>
      <c r="I41" s="136"/>
      <c r="J41" s="120"/>
      <c r="K41" s="119"/>
      <c r="L41" s="137"/>
      <c r="M41" s="119"/>
      <c r="N41" s="120"/>
      <c r="O41" s="125"/>
      <c r="P41" s="126"/>
      <c r="Q41" s="125"/>
      <c r="R41" s="126"/>
      <c r="S41" s="121"/>
      <c r="T41" s="122"/>
      <c r="U41" s="114"/>
      <c r="V41" s="115"/>
      <c r="W41" s="116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 t="str">
        <f>B34</f>
        <v>Tea Hmelina</v>
      </c>
      <c r="D42" s="357"/>
      <c r="E42" s="358" t="str">
        <f>B32</f>
        <v>Doris Hegedušić</v>
      </c>
      <c r="F42" s="358"/>
      <c r="G42" s="358"/>
      <c r="H42" s="358"/>
      <c r="I42" s="135"/>
      <c r="J42" s="110"/>
      <c r="K42" s="109"/>
      <c r="L42" s="111"/>
      <c r="M42" s="109"/>
      <c r="N42" s="110"/>
      <c r="O42" s="109"/>
      <c r="P42" s="110"/>
      <c r="Q42" s="109"/>
      <c r="R42" s="110"/>
      <c r="S42" s="112"/>
      <c r="T42" s="113"/>
      <c r="U42" s="114"/>
      <c r="V42" s="115"/>
      <c r="W42" s="116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 t="str">
        <f>B33</f>
        <v>Anamarija Vugrin</v>
      </c>
      <c r="D43" s="362"/>
      <c r="E43" s="363">
        <f>B35</f>
        <v>0</v>
      </c>
      <c r="F43" s="363"/>
      <c r="G43" s="363"/>
      <c r="H43" s="363"/>
      <c r="I43" s="138"/>
      <c r="J43" s="134"/>
      <c r="K43" s="133"/>
      <c r="L43" s="139"/>
      <c r="M43" s="133"/>
      <c r="N43" s="134"/>
      <c r="O43" s="127"/>
      <c r="P43" s="128"/>
      <c r="Q43" s="127"/>
      <c r="R43" s="128"/>
      <c r="S43" s="130"/>
      <c r="T43" s="131"/>
      <c r="U43" s="114"/>
      <c r="V43" s="115"/>
      <c r="W43" s="116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SENIORI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>
        <f>POMOĆ!B5</f>
        <v>0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66" t="e">
        <f>M47/N47</f>
        <v>#DIV/0!</v>
      </c>
      <c r="X47" s="67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>
        <f>POMOĆ!B39</f>
        <v>0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66" t="e">
        <f>M48/N48</f>
        <v>#DIV/0!</v>
      </c>
      <c r="X48" s="67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>
        <f>POMOĆ!B22</f>
        <v>0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66" t="e">
        <f>M49/N49</f>
        <v>#DIV/0!</v>
      </c>
      <c r="X49" s="67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66" t="e">
        <f>M50/N50</f>
        <v>#DIV/0!</v>
      </c>
      <c r="X50" s="67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105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105"/>
      <c r="X52" s="106"/>
    </row>
    <row r="53" spans="1:31" s="44" customFormat="1" ht="12">
      <c r="A53" s="356">
        <v>1</v>
      </c>
      <c r="B53" s="356"/>
      <c r="C53" s="357">
        <f>B47</f>
        <v>0</v>
      </c>
      <c r="D53" s="357"/>
      <c r="E53" s="365">
        <f>B50</f>
        <v>0</v>
      </c>
      <c r="F53" s="365"/>
      <c r="G53" s="365"/>
      <c r="H53" s="365"/>
      <c r="I53" s="135"/>
      <c r="J53" s="110"/>
      <c r="K53" s="109"/>
      <c r="L53" s="111"/>
      <c r="M53" s="109"/>
      <c r="N53" s="110"/>
      <c r="O53" s="109"/>
      <c r="P53" s="110"/>
      <c r="Q53" s="109"/>
      <c r="R53" s="110"/>
      <c r="S53" s="112"/>
      <c r="T53" s="113"/>
      <c r="U53" s="114"/>
      <c r="V53" s="115"/>
      <c r="W53" s="116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>
        <f>B48</f>
        <v>0</v>
      </c>
      <c r="D54" s="359"/>
      <c r="E54" s="360">
        <f>B49</f>
        <v>0</v>
      </c>
      <c r="F54" s="360"/>
      <c r="G54" s="360"/>
      <c r="H54" s="360"/>
      <c r="I54" s="136"/>
      <c r="J54" s="120"/>
      <c r="K54" s="119"/>
      <c r="L54" s="137"/>
      <c r="M54" s="119"/>
      <c r="N54" s="120"/>
      <c r="O54" s="119"/>
      <c r="P54" s="120"/>
      <c r="Q54" s="119"/>
      <c r="R54" s="120"/>
      <c r="S54" s="121"/>
      <c r="T54" s="122"/>
      <c r="U54" s="114"/>
      <c r="V54" s="115"/>
      <c r="W54" s="116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>
        <f>B47</f>
        <v>0</v>
      </c>
      <c r="D55" s="357"/>
      <c r="E55" s="358">
        <f>B48</f>
        <v>0</v>
      </c>
      <c r="F55" s="358"/>
      <c r="G55" s="358"/>
      <c r="H55" s="358"/>
      <c r="I55" s="135"/>
      <c r="J55" s="110"/>
      <c r="K55" s="109"/>
      <c r="L55" s="111"/>
      <c r="M55" s="109"/>
      <c r="N55" s="110"/>
      <c r="O55" s="109"/>
      <c r="P55" s="110"/>
      <c r="Q55" s="109"/>
      <c r="R55" s="110"/>
      <c r="S55" s="112"/>
      <c r="T55" s="113"/>
      <c r="U55" s="114"/>
      <c r="V55" s="115"/>
      <c r="W55" s="116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>
        <f>B49</f>
        <v>0</v>
      </c>
      <c r="F56" s="360"/>
      <c r="G56" s="360"/>
      <c r="H56" s="360"/>
      <c r="I56" s="136"/>
      <c r="J56" s="120"/>
      <c r="K56" s="119"/>
      <c r="L56" s="137"/>
      <c r="M56" s="119"/>
      <c r="N56" s="120"/>
      <c r="O56" s="125"/>
      <c r="P56" s="126"/>
      <c r="Q56" s="125"/>
      <c r="R56" s="126"/>
      <c r="S56" s="121"/>
      <c r="T56" s="122"/>
      <c r="U56" s="114"/>
      <c r="V56" s="115"/>
      <c r="W56" s="116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>
        <f>B49</f>
        <v>0</v>
      </c>
      <c r="D57" s="357"/>
      <c r="E57" s="358">
        <f>B47</f>
        <v>0</v>
      </c>
      <c r="F57" s="358"/>
      <c r="G57" s="358"/>
      <c r="H57" s="358"/>
      <c r="I57" s="135"/>
      <c r="J57" s="110"/>
      <c r="K57" s="109"/>
      <c r="L57" s="111"/>
      <c r="M57" s="109"/>
      <c r="N57" s="110"/>
      <c r="O57" s="109"/>
      <c r="P57" s="110"/>
      <c r="Q57" s="109"/>
      <c r="R57" s="110"/>
      <c r="S57" s="112"/>
      <c r="T57" s="113"/>
      <c r="U57" s="114"/>
      <c r="V57" s="115"/>
      <c r="W57" s="116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>
        <f>B48</f>
        <v>0</v>
      </c>
      <c r="D58" s="362"/>
      <c r="E58" s="363">
        <f>B50</f>
        <v>0</v>
      </c>
      <c r="F58" s="363"/>
      <c r="G58" s="363"/>
      <c r="H58" s="363"/>
      <c r="I58" s="138"/>
      <c r="J58" s="134"/>
      <c r="K58" s="133"/>
      <c r="L58" s="139"/>
      <c r="M58" s="133"/>
      <c r="N58" s="134"/>
      <c r="O58" s="127"/>
      <c r="P58" s="128"/>
      <c r="Q58" s="127"/>
      <c r="R58" s="128"/>
      <c r="S58" s="130"/>
      <c r="T58" s="131"/>
      <c r="U58" s="114"/>
      <c r="V58" s="115"/>
      <c r="W58" s="116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105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>
        <f>POMOĆ!B6</f>
        <v>0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66" t="e">
        <f>M61/N61</f>
        <v>#DIV/0!</v>
      </c>
      <c r="X61" s="67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>
        <f>POMOĆ!B40</f>
        <v>0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66" t="e">
        <f>M62/N62</f>
        <v>#DIV/0!</v>
      </c>
      <c r="X62" s="67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>
        <f>POMOĆ!B23</f>
        <v>0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66" t="e">
        <f>M63/N63</f>
        <v>#DIV/0!</v>
      </c>
      <c r="X63" s="67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66" t="e">
        <f>M64/N64</f>
        <v>#DIV/0!</v>
      </c>
      <c r="X64" s="67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105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105"/>
      <c r="X66" s="106"/>
    </row>
    <row r="67" spans="1:31" s="44" customFormat="1" ht="12">
      <c r="A67" s="356">
        <v>1</v>
      </c>
      <c r="B67" s="356"/>
      <c r="C67" s="357">
        <f>B61</f>
        <v>0</v>
      </c>
      <c r="D67" s="357"/>
      <c r="E67" s="365">
        <f>B64</f>
        <v>0</v>
      </c>
      <c r="F67" s="365"/>
      <c r="G67" s="365"/>
      <c r="H67" s="365"/>
      <c r="I67" s="135"/>
      <c r="J67" s="110"/>
      <c r="K67" s="109"/>
      <c r="L67" s="111"/>
      <c r="M67" s="109"/>
      <c r="N67" s="110"/>
      <c r="O67" s="109"/>
      <c r="P67" s="110"/>
      <c r="Q67" s="109"/>
      <c r="R67" s="110"/>
      <c r="S67" s="112"/>
      <c r="T67" s="113"/>
      <c r="U67" s="114"/>
      <c r="V67" s="115"/>
      <c r="W67" s="116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>
        <f>B62</f>
        <v>0</v>
      </c>
      <c r="D68" s="359"/>
      <c r="E68" s="360">
        <f>B63</f>
        <v>0</v>
      </c>
      <c r="F68" s="360"/>
      <c r="G68" s="360"/>
      <c r="H68" s="360"/>
      <c r="I68" s="136"/>
      <c r="J68" s="120"/>
      <c r="K68" s="119"/>
      <c r="L68" s="137"/>
      <c r="M68" s="119"/>
      <c r="N68" s="120"/>
      <c r="O68" s="119"/>
      <c r="P68" s="120"/>
      <c r="Q68" s="119"/>
      <c r="R68" s="120"/>
      <c r="S68" s="121"/>
      <c r="T68" s="122"/>
      <c r="U68" s="114"/>
      <c r="V68" s="115"/>
      <c r="W68" s="116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>
        <f>B61</f>
        <v>0</v>
      </c>
      <c r="D69" s="357"/>
      <c r="E69" s="358">
        <f>B62</f>
        <v>0</v>
      </c>
      <c r="F69" s="358"/>
      <c r="G69" s="358"/>
      <c r="H69" s="358"/>
      <c r="I69" s="135"/>
      <c r="J69" s="110"/>
      <c r="K69" s="109"/>
      <c r="L69" s="111"/>
      <c r="M69" s="109"/>
      <c r="N69" s="110"/>
      <c r="O69" s="109"/>
      <c r="P69" s="110"/>
      <c r="Q69" s="109"/>
      <c r="R69" s="110"/>
      <c r="S69" s="112"/>
      <c r="T69" s="113"/>
      <c r="U69" s="114"/>
      <c r="V69" s="115"/>
      <c r="W69" s="116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>
        <f>B63</f>
        <v>0</v>
      </c>
      <c r="F70" s="360"/>
      <c r="G70" s="360"/>
      <c r="H70" s="360"/>
      <c r="I70" s="136"/>
      <c r="J70" s="120"/>
      <c r="K70" s="119"/>
      <c r="L70" s="137"/>
      <c r="M70" s="119"/>
      <c r="N70" s="120"/>
      <c r="O70" s="125"/>
      <c r="P70" s="126"/>
      <c r="Q70" s="125"/>
      <c r="R70" s="126"/>
      <c r="S70" s="121"/>
      <c r="T70" s="122"/>
      <c r="U70" s="114"/>
      <c r="V70" s="115"/>
      <c r="W70" s="116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>
        <f>B63</f>
        <v>0</v>
      </c>
      <c r="D71" s="357"/>
      <c r="E71" s="358">
        <f>B61</f>
        <v>0</v>
      </c>
      <c r="F71" s="358"/>
      <c r="G71" s="358"/>
      <c r="H71" s="358"/>
      <c r="I71" s="135"/>
      <c r="J71" s="110"/>
      <c r="K71" s="109"/>
      <c r="L71" s="111"/>
      <c r="M71" s="109"/>
      <c r="N71" s="110"/>
      <c r="O71" s="109"/>
      <c r="P71" s="110"/>
      <c r="Q71" s="109"/>
      <c r="R71" s="110"/>
      <c r="S71" s="112"/>
      <c r="T71" s="113"/>
      <c r="U71" s="114"/>
      <c r="V71" s="115"/>
      <c r="W71" s="116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>
        <f>B62</f>
        <v>0</v>
      </c>
      <c r="D72" s="362"/>
      <c r="E72" s="363">
        <f>B64</f>
        <v>0</v>
      </c>
      <c r="F72" s="363"/>
      <c r="G72" s="363"/>
      <c r="H72" s="363"/>
      <c r="I72" s="138"/>
      <c r="J72" s="134"/>
      <c r="K72" s="133"/>
      <c r="L72" s="139"/>
      <c r="M72" s="133"/>
      <c r="N72" s="134"/>
      <c r="O72" s="127"/>
      <c r="P72" s="128"/>
      <c r="Q72" s="127"/>
      <c r="R72" s="128"/>
      <c r="S72" s="130"/>
      <c r="T72" s="131"/>
      <c r="U72" s="114"/>
      <c r="V72" s="115"/>
      <c r="W72" s="116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105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>
        <f>POMOĆ!B7</f>
        <v>0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66" t="e">
        <f>M75/N75</f>
        <v>#DIV/0!</v>
      </c>
      <c r="X75" s="67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>
        <f>POMOĆ!B41</f>
        <v>0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66" t="e">
        <f>M76/N76</f>
        <v>#DIV/0!</v>
      </c>
      <c r="X76" s="67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>
        <f>POMOĆ!B24</f>
        <v>0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66" t="e">
        <f>M77/N77</f>
        <v>#DIV/0!</v>
      </c>
      <c r="X77" s="67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66" t="e">
        <f>M78/N78</f>
        <v>#DIV/0!</v>
      </c>
      <c r="X78" s="67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105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105"/>
      <c r="X80" s="106"/>
    </row>
    <row r="81" spans="1:31" s="44" customFormat="1" ht="12">
      <c r="A81" s="356">
        <v>1</v>
      </c>
      <c r="B81" s="356"/>
      <c r="C81" s="357">
        <f>B75</f>
        <v>0</v>
      </c>
      <c r="D81" s="357"/>
      <c r="E81" s="365">
        <f>B78</f>
        <v>0</v>
      </c>
      <c r="F81" s="365"/>
      <c r="G81" s="365"/>
      <c r="H81" s="365"/>
      <c r="I81" s="135"/>
      <c r="J81" s="110"/>
      <c r="K81" s="109"/>
      <c r="L81" s="111"/>
      <c r="M81" s="109"/>
      <c r="N81" s="110"/>
      <c r="O81" s="109"/>
      <c r="P81" s="110"/>
      <c r="Q81" s="109"/>
      <c r="R81" s="110"/>
      <c r="S81" s="112"/>
      <c r="T81" s="113"/>
      <c r="U81" s="114"/>
      <c r="V81" s="115"/>
      <c r="W81" s="116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>
        <f>B76</f>
        <v>0</v>
      </c>
      <c r="D82" s="359"/>
      <c r="E82" s="360">
        <f>B77</f>
        <v>0</v>
      </c>
      <c r="F82" s="360"/>
      <c r="G82" s="360"/>
      <c r="H82" s="360"/>
      <c r="I82" s="136"/>
      <c r="J82" s="120"/>
      <c r="K82" s="119"/>
      <c r="L82" s="137"/>
      <c r="M82" s="119"/>
      <c r="N82" s="120"/>
      <c r="O82" s="119"/>
      <c r="P82" s="120"/>
      <c r="Q82" s="119"/>
      <c r="R82" s="120"/>
      <c r="S82" s="121"/>
      <c r="T82" s="122"/>
      <c r="U82" s="114"/>
      <c r="V82" s="115"/>
      <c r="W82" s="116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>
        <f>B75</f>
        <v>0</v>
      </c>
      <c r="D83" s="357"/>
      <c r="E83" s="358">
        <f>B76</f>
        <v>0</v>
      </c>
      <c r="F83" s="358"/>
      <c r="G83" s="358"/>
      <c r="H83" s="358"/>
      <c r="I83" s="135"/>
      <c r="J83" s="110"/>
      <c r="K83" s="109"/>
      <c r="L83" s="111"/>
      <c r="M83" s="109"/>
      <c r="N83" s="110"/>
      <c r="O83" s="109"/>
      <c r="P83" s="110"/>
      <c r="Q83" s="109"/>
      <c r="R83" s="110"/>
      <c r="S83" s="112"/>
      <c r="T83" s="113"/>
      <c r="U83" s="114"/>
      <c r="V83" s="115"/>
      <c r="W83" s="116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>
        <f>B77</f>
        <v>0</v>
      </c>
      <c r="F84" s="360"/>
      <c r="G84" s="360"/>
      <c r="H84" s="360"/>
      <c r="I84" s="136"/>
      <c r="J84" s="120"/>
      <c r="K84" s="119"/>
      <c r="L84" s="137"/>
      <c r="M84" s="119"/>
      <c r="N84" s="120"/>
      <c r="O84" s="125"/>
      <c r="P84" s="126"/>
      <c r="Q84" s="125"/>
      <c r="R84" s="126"/>
      <c r="S84" s="121"/>
      <c r="T84" s="122"/>
      <c r="U84" s="114"/>
      <c r="V84" s="115"/>
      <c r="W84" s="116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>
        <f>B77</f>
        <v>0</v>
      </c>
      <c r="D85" s="357"/>
      <c r="E85" s="358">
        <f>B75</f>
        <v>0</v>
      </c>
      <c r="F85" s="358"/>
      <c r="G85" s="358"/>
      <c r="H85" s="358"/>
      <c r="I85" s="135"/>
      <c r="J85" s="110"/>
      <c r="K85" s="109"/>
      <c r="L85" s="111"/>
      <c r="M85" s="109"/>
      <c r="N85" s="110"/>
      <c r="O85" s="109"/>
      <c r="P85" s="110"/>
      <c r="Q85" s="109"/>
      <c r="R85" s="110"/>
      <c r="S85" s="112"/>
      <c r="T85" s="113"/>
      <c r="U85" s="114"/>
      <c r="V85" s="115"/>
      <c r="W85" s="116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>
        <f>B76</f>
        <v>0</v>
      </c>
      <c r="D86" s="362"/>
      <c r="E86" s="363">
        <f>B78</f>
        <v>0</v>
      </c>
      <c r="F86" s="363"/>
      <c r="G86" s="363"/>
      <c r="H86" s="363"/>
      <c r="I86" s="138"/>
      <c r="J86" s="134"/>
      <c r="K86" s="133"/>
      <c r="L86" s="139"/>
      <c r="M86" s="133"/>
      <c r="N86" s="134"/>
      <c r="O86" s="127"/>
      <c r="P86" s="128"/>
      <c r="Q86" s="127"/>
      <c r="R86" s="128"/>
      <c r="S86" s="130"/>
      <c r="T86" s="131"/>
      <c r="U86" s="114"/>
      <c r="V86" s="115"/>
      <c r="W86" s="116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SENIORI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>
        <f>POMOĆ!B8</f>
        <v>0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66" t="e">
        <f>M90/N90</f>
        <v>#DIV/0!</v>
      </c>
      <c r="X90" s="67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>
        <f>POMOĆ!B42</f>
        <v>0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66" t="e">
        <f>M91/N91</f>
        <v>#DIV/0!</v>
      </c>
      <c r="X91" s="67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>
        <f>POMOĆ!B25</f>
        <v>0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66" t="e">
        <f>M92/N92</f>
        <v>#DIV/0!</v>
      </c>
      <c r="X92" s="67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66" t="e">
        <f>M93/N93</f>
        <v>#DIV/0!</v>
      </c>
      <c r="X93" s="67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105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105"/>
      <c r="X95" s="106"/>
    </row>
    <row r="96" spans="1:31" s="44" customFormat="1" ht="12">
      <c r="A96" s="356">
        <v>1</v>
      </c>
      <c r="B96" s="356"/>
      <c r="C96" s="357">
        <f>B90</f>
        <v>0</v>
      </c>
      <c r="D96" s="357"/>
      <c r="E96" s="365">
        <f>B93</f>
        <v>0</v>
      </c>
      <c r="F96" s="365"/>
      <c r="G96" s="365"/>
      <c r="H96" s="365"/>
      <c r="I96" s="135"/>
      <c r="J96" s="110"/>
      <c r="K96" s="109"/>
      <c r="L96" s="111"/>
      <c r="M96" s="109"/>
      <c r="N96" s="110"/>
      <c r="O96" s="109"/>
      <c r="P96" s="110"/>
      <c r="Q96" s="109"/>
      <c r="R96" s="110"/>
      <c r="S96" s="112"/>
      <c r="T96" s="113"/>
      <c r="U96" s="114"/>
      <c r="V96" s="115"/>
      <c r="W96" s="116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>
        <f>B91</f>
        <v>0</v>
      </c>
      <c r="D97" s="359"/>
      <c r="E97" s="360">
        <f>B92</f>
        <v>0</v>
      </c>
      <c r="F97" s="360"/>
      <c r="G97" s="360"/>
      <c r="H97" s="360"/>
      <c r="I97" s="136"/>
      <c r="J97" s="120"/>
      <c r="K97" s="119"/>
      <c r="L97" s="137"/>
      <c r="M97" s="119"/>
      <c r="N97" s="120"/>
      <c r="O97" s="119"/>
      <c r="P97" s="120"/>
      <c r="Q97" s="119"/>
      <c r="R97" s="120"/>
      <c r="S97" s="121"/>
      <c r="T97" s="122"/>
      <c r="U97" s="114"/>
      <c r="V97" s="115"/>
      <c r="W97" s="116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>
        <f>B90</f>
        <v>0</v>
      </c>
      <c r="D98" s="357"/>
      <c r="E98" s="358">
        <f>B91</f>
        <v>0</v>
      </c>
      <c r="F98" s="358"/>
      <c r="G98" s="358"/>
      <c r="H98" s="358"/>
      <c r="I98" s="135"/>
      <c r="J98" s="110"/>
      <c r="K98" s="109"/>
      <c r="L98" s="111"/>
      <c r="M98" s="109"/>
      <c r="N98" s="110"/>
      <c r="O98" s="109"/>
      <c r="P98" s="110"/>
      <c r="Q98" s="109"/>
      <c r="R98" s="110"/>
      <c r="S98" s="112"/>
      <c r="T98" s="113"/>
      <c r="U98" s="114"/>
      <c r="V98" s="115"/>
      <c r="W98" s="116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>
        <f>B92</f>
        <v>0</v>
      </c>
      <c r="F99" s="360"/>
      <c r="G99" s="360"/>
      <c r="H99" s="360"/>
      <c r="I99" s="136"/>
      <c r="J99" s="120"/>
      <c r="K99" s="119"/>
      <c r="L99" s="137"/>
      <c r="M99" s="119"/>
      <c r="N99" s="120"/>
      <c r="O99" s="125"/>
      <c r="P99" s="126"/>
      <c r="Q99" s="125"/>
      <c r="R99" s="126"/>
      <c r="S99" s="121"/>
      <c r="T99" s="122"/>
      <c r="U99" s="114"/>
      <c r="V99" s="115"/>
      <c r="W99" s="116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>
        <f>B92</f>
        <v>0</v>
      </c>
      <c r="D100" s="357"/>
      <c r="E100" s="358">
        <f>B90</f>
        <v>0</v>
      </c>
      <c r="F100" s="358"/>
      <c r="G100" s="358"/>
      <c r="H100" s="358"/>
      <c r="I100" s="135"/>
      <c r="J100" s="110"/>
      <c r="K100" s="109"/>
      <c r="L100" s="111"/>
      <c r="M100" s="109"/>
      <c r="N100" s="110"/>
      <c r="O100" s="109"/>
      <c r="P100" s="110"/>
      <c r="Q100" s="109"/>
      <c r="R100" s="110"/>
      <c r="S100" s="112"/>
      <c r="T100" s="113"/>
      <c r="U100" s="114"/>
      <c r="V100" s="115"/>
      <c r="W100" s="116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>
        <f>B91</f>
        <v>0</v>
      </c>
      <c r="D101" s="362"/>
      <c r="E101" s="363">
        <f>B93</f>
        <v>0</v>
      </c>
      <c r="F101" s="363"/>
      <c r="G101" s="363"/>
      <c r="H101" s="363"/>
      <c r="I101" s="138"/>
      <c r="J101" s="134"/>
      <c r="K101" s="133"/>
      <c r="L101" s="139"/>
      <c r="M101" s="133"/>
      <c r="N101" s="134"/>
      <c r="O101" s="127"/>
      <c r="P101" s="128"/>
      <c r="Q101" s="127"/>
      <c r="R101" s="128"/>
      <c r="S101" s="130"/>
      <c r="T101" s="131"/>
      <c r="U101" s="114"/>
      <c r="V101" s="115"/>
      <c r="W101" s="116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105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>
        <f>POMOĆ!B9</f>
        <v>0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66" t="e">
        <f>M104/N104</f>
        <v>#DIV/0!</v>
      </c>
      <c r="X104" s="67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>
        <f>POMOĆ!B43</f>
        <v>0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66" t="e">
        <f>M105/N105</f>
        <v>#DIV/0!</v>
      </c>
      <c r="X105" s="67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>
        <f>POMOĆ!B26</f>
        <v>0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66" t="e">
        <f>M106/N106</f>
        <v>#DIV/0!</v>
      </c>
      <c r="X106" s="67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66" t="e">
        <f>M107/N107</f>
        <v>#DIV/0!</v>
      </c>
      <c r="X107" s="67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105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105"/>
      <c r="X109" s="106"/>
    </row>
    <row r="110" spans="1:31" s="44" customFormat="1" ht="12">
      <c r="A110" s="356">
        <v>1</v>
      </c>
      <c r="B110" s="356"/>
      <c r="C110" s="357">
        <f>B104</f>
        <v>0</v>
      </c>
      <c r="D110" s="357"/>
      <c r="E110" s="365">
        <f>B107</f>
        <v>0</v>
      </c>
      <c r="F110" s="365"/>
      <c r="G110" s="365"/>
      <c r="H110" s="365"/>
      <c r="I110" s="135"/>
      <c r="J110" s="110"/>
      <c r="K110" s="109"/>
      <c r="L110" s="111"/>
      <c r="M110" s="109"/>
      <c r="N110" s="110"/>
      <c r="O110" s="109"/>
      <c r="P110" s="110"/>
      <c r="Q110" s="109"/>
      <c r="R110" s="110"/>
      <c r="S110" s="112"/>
      <c r="T110" s="113"/>
      <c r="U110" s="114"/>
      <c r="V110" s="115"/>
      <c r="W110" s="116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>
        <f>B105</f>
        <v>0</v>
      </c>
      <c r="D111" s="359"/>
      <c r="E111" s="360">
        <f>B106</f>
        <v>0</v>
      </c>
      <c r="F111" s="360"/>
      <c r="G111" s="360"/>
      <c r="H111" s="360"/>
      <c r="I111" s="136"/>
      <c r="J111" s="120"/>
      <c r="K111" s="119"/>
      <c r="L111" s="137"/>
      <c r="M111" s="119"/>
      <c r="N111" s="120"/>
      <c r="O111" s="119"/>
      <c r="P111" s="120"/>
      <c r="Q111" s="119"/>
      <c r="R111" s="120"/>
      <c r="S111" s="121"/>
      <c r="T111" s="122"/>
      <c r="U111" s="114"/>
      <c r="V111" s="115"/>
      <c r="W111" s="116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>
        <f>B104</f>
        <v>0</v>
      </c>
      <c r="D112" s="357"/>
      <c r="E112" s="358">
        <f>B105</f>
        <v>0</v>
      </c>
      <c r="F112" s="358"/>
      <c r="G112" s="358"/>
      <c r="H112" s="358"/>
      <c r="I112" s="135"/>
      <c r="J112" s="110"/>
      <c r="K112" s="109"/>
      <c r="L112" s="111"/>
      <c r="M112" s="109"/>
      <c r="N112" s="110"/>
      <c r="O112" s="109"/>
      <c r="P112" s="110"/>
      <c r="Q112" s="109"/>
      <c r="R112" s="110"/>
      <c r="S112" s="112"/>
      <c r="T112" s="113"/>
      <c r="U112" s="114"/>
      <c r="V112" s="115"/>
      <c r="W112" s="116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>
        <f>B106</f>
        <v>0</v>
      </c>
      <c r="F113" s="360"/>
      <c r="G113" s="360"/>
      <c r="H113" s="360"/>
      <c r="I113" s="136"/>
      <c r="J113" s="120"/>
      <c r="K113" s="119"/>
      <c r="L113" s="137"/>
      <c r="M113" s="119"/>
      <c r="N113" s="120"/>
      <c r="O113" s="125"/>
      <c r="P113" s="126"/>
      <c r="Q113" s="125"/>
      <c r="R113" s="126"/>
      <c r="S113" s="121"/>
      <c r="T113" s="122"/>
      <c r="U113" s="114"/>
      <c r="V113" s="115"/>
      <c r="W113" s="116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>
        <f>B106</f>
        <v>0</v>
      </c>
      <c r="D114" s="357"/>
      <c r="E114" s="358">
        <f>B104</f>
        <v>0</v>
      </c>
      <c r="F114" s="358"/>
      <c r="G114" s="358"/>
      <c r="H114" s="358"/>
      <c r="I114" s="135"/>
      <c r="J114" s="110"/>
      <c r="K114" s="109"/>
      <c r="L114" s="111"/>
      <c r="M114" s="109"/>
      <c r="N114" s="110"/>
      <c r="O114" s="109"/>
      <c r="P114" s="110"/>
      <c r="Q114" s="109"/>
      <c r="R114" s="110"/>
      <c r="S114" s="112"/>
      <c r="T114" s="113"/>
      <c r="U114" s="114"/>
      <c r="V114" s="115"/>
      <c r="W114" s="116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>
        <f>B105</f>
        <v>0</v>
      </c>
      <c r="D115" s="362"/>
      <c r="E115" s="363">
        <f>B107</f>
        <v>0</v>
      </c>
      <c r="F115" s="363"/>
      <c r="G115" s="363"/>
      <c r="H115" s="363"/>
      <c r="I115" s="138"/>
      <c r="J115" s="134"/>
      <c r="K115" s="133"/>
      <c r="L115" s="139"/>
      <c r="M115" s="133"/>
      <c r="N115" s="134"/>
      <c r="O115" s="127"/>
      <c r="P115" s="128"/>
      <c r="Q115" s="127"/>
      <c r="R115" s="128"/>
      <c r="S115" s="130"/>
      <c r="T115" s="131"/>
      <c r="U115" s="114"/>
      <c r="V115" s="115"/>
      <c r="W115" s="116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105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>
        <f>POMOĆ!B10</f>
        <v>0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66" t="e">
        <f>M118/N118</f>
        <v>#DIV/0!</v>
      </c>
      <c r="X118" s="67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>
        <f>POMOĆ!B44</f>
        <v>0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66" t="e">
        <f>M119/N119</f>
        <v>#DIV/0!</v>
      </c>
      <c r="X119" s="67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>
        <f>POMOĆ!B27</f>
        <v>0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66" t="e">
        <f>M120/N120</f>
        <v>#DIV/0!</v>
      </c>
      <c r="X120" s="67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66" t="e">
        <f>M121/N121</f>
        <v>#DIV/0!</v>
      </c>
      <c r="X121" s="67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105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105"/>
      <c r="X123" s="106"/>
    </row>
    <row r="124" spans="1:31" s="44" customFormat="1" ht="12">
      <c r="A124" s="356">
        <v>1</v>
      </c>
      <c r="B124" s="356"/>
      <c r="C124" s="357">
        <f>B118</f>
        <v>0</v>
      </c>
      <c r="D124" s="357"/>
      <c r="E124" s="365">
        <f>B121</f>
        <v>0</v>
      </c>
      <c r="F124" s="365"/>
      <c r="G124" s="365"/>
      <c r="H124" s="365"/>
      <c r="I124" s="135"/>
      <c r="J124" s="110"/>
      <c r="K124" s="109"/>
      <c r="L124" s="111"/>
      <c r="M124" s="109"/>
      <c r="N124" s="110"/>
      <c r="O124" s="109"/>
      <c r="P124" s="110"/>
      <c r="Q124" s="109"/>
      <c r="R124" s="110"/>
      <c r="S124" s="112"/>
      <c r="T124" s="113"/>
      <c r="U124" s="114"/>
      <c r="V124" s="115"/>
      <c r="W124" s="116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>
        <f>B119</f>
        <v>0</v>
      </c>
      <c r="D125" s="359"/>
      <c r="E125" s="360">
        <f>B120</f>
        <v>0</v>
      </c>
      <c r="F125" s="360"/>
      <c r="G125" s="360"/>
      <c r="H125" s="360"/>
      <c r="I125" s="136"/>
      <c r="J125" s="120"/>
      <c r="K125" s="119"/>
      <c r="L125" s="137"/>
      <c r="M125" s="119"/>
      <c r="N125" s="120"/>
      <c r="O125" s="119"/>
      <c r="P125" s="120"/>
      <c r="Q125" s="119"/>
      <c r="R125" s="120"/>
      <c r="S125" s="121"/>
      <c r="T125" s="122"/>
      <c r="U125" s="114"/>
      <c r="V125" s="115"/>
      <c r="W125" s="116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>
        <f>B118</f>
        <v>0</v>
      </c>
      <c r="D126" s="357"/>
      <c r="E126" s="358">
        <f>B119</f>
        <v>0</v>
      </c>
      <c r="F126" s="358"/>
      <c r="G126" s="358"/>
      <c r="H126" s="358"/>
      <c r="I126" s="135"/>
      <c r="J126" s="110"/>
      <c r="K126" s="109"/>
      <c r="L126" s="111"/>
      <c r="M126" s="109"/>
      <c r="N126" s="110"/>
      <c r="O126" s="109"/>
      <c r="P126" s="110"/>
      <c r="Q126" s="109"/>
      <c r="R126" s="110"/>
      <c r="S126" s="112"/>
      <c r="T126" s="113"/>
      <c r="U126" s="114"/>
      <c r="V126" s="115"/>
      <c r="W126" s="116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>
        <f>B120</f>
        <v>0</v>
      </c>
      <c r="F127" s="360"/>
      <c r="G127" s="360"/>
      <c r="H127" s="360"/>
      <c r="I127" s="136"/>
      <c r="J127" s="120"/>
      <c r="K127" s="119"/>
      <c r="L127" s="137"/>
      <c r="M127" s="119"/>
      <c r="N127" s="120"/>
      <c r="O127" s="125"/>
      <c r="P127" s="126"/>
      <c r="Q127" s="125"/>
      <c r="R127" s="126"/>
      <c r="S127" s="121"/>
      <c r="T127" s="122"/>
      <c r="U127" s="114"/>
      <c r="V127" s="115"/>
      <c r="W127" s="116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>
        <f>B120</f>
        <v>0</v>
      </c>
      <c r="D128" s="357"/>
      <c r="E128" s="358">
        <f>B118</f>
        <v>0</v>
      </c>
      <c r="F128" s="358"/>
      <c r="G128" s="358"/>
      <c r="H128" s="358"/>
      <c r="I128" s="135"/>
      <c r="J128" s="110"/>
      <c r="K128" s="109"/>
      <c r="L128" s="111"/>
      <c r="M128" s="109"/>
      <c r="N128" s="110"/>
      <c r="O128" s="109"/>
      <c r="P128" s="110"/>
      <c r="Q128" s="109"/>
      <c r="R128" s="110"/>
      <c r="S128" s="112"/>
      <c r="T128" s="113"/>
      <c r="U128" s="114"/>
      <c r="V128" s="115"/>
      <c r="W128" s="116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>
        <f>B119</f>
        <v>0</v>
      </c>
      <c r="D129" s="362"/>
      <c r="E129" s="363">
        <f>B121</f>
        <v>0</v>
      </c>
      <c r="F129" s="363"/>
      <c r="G129" s="363"/>
      <c r="H129" s="363"/>
      <c r="I129" s="138"/>
      <c r="J129" s="134"/>
      <c r="K129" s="133"/>
      <c r="L129" s="139"/>
      <c r="M129" s="133"/>
      <c r="N129" s="134"/>
      <c r="O129" s="127"/>
      <c r="P129" s="128"/>
      <c r="Q129" s="127"/>
      <c r="R129" s="128"/>
      <c r="S129" s="130"/>
      <c r="T129" s="131"/>
      <c r="U129" s="114"/>
      <c r="V129" s="115"/>
      <c r="W129" s="116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SENIORI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>
        <f>POMOĆ!B11</f>
        <v>0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66" t="e">
        <f>M133/N133</f>
        <v>#DIV/0!</v>
      </c>
      <c r="X133" s="67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>
        <f>POMOĆ!B45</f>
        <v>0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66" t="e">
        <f>M134/N134</f>
        <v>#DIV/0!</v>
      </c>
      <c r="X134" s="67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>
        <f>POMOĆ!B28</f>
        <v>0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66" t="e">
        <f>M135/N135</f>
        <v>#DIV/0!</v>
      </c>
      <c r="X135" s="67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66" t="e">
        <f>M136/N136</f>
        <v>#DIV/0!</v>
      </c>
      <c r="X136" s="67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105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105"/>
      <c r="X138" s="106"/>
    </row>
    <row r="139" spans="1:31" s="44" customFormat="1" ht="12">
      <c r="A139" s="356">
        <v>1</v>
      </c>
      <c r="B139" s="356"/>
      <c r="C139" s="357">
        <f>B133</f>
        <v>0</v>
      </c>
      <c r="D139" s="357"/>
      <c r="E139" s="365">
        <f>B136</f>
        <v>0</v>
      </c>
      <c r="F139" s="365"/>
      <c r="G139" s="365"/>
      <c r="H139" s="365"/>
      <c r="I139" s="135"/>
      <c r="J139" s="110"/>
      <c r="K139" s="109"/>
      <c r="L139" s="111"/>
      <c r="M139" s="109"/>
      <c r="N139" s="110"/>
      <c r="O139" s="109"/>
      <c r="P139" s="110"/>
      <c r="Q139" s="109"/>
      <c r="R139" s="110"/>
      <c r="S139" s="112"/>
      <c r="T139" s="113"/>
      <c r="U139" s="114"/>
      <c r="V139" s="115"/>
      <c r="W139" s="116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>
        <f>B134</f>
        <v>0</v>
      </c>
      <c r="D140" s="359"/>
      <c r="E140" s="360">
        <f>B135</f>
        <v>0</v>
      </c>
      <c r="F140" s="360"/>
      <c r="G140" s="360"/>
      <c r="H140" s="360"/>
      <c r="I140" s="136"/>
      <c r="J140" s="120"/>
      <c r="K140" s="119"/>
      <c r="L140" s="137"/>
      <c r="M140" s="119"/>
      <c r="N140" s="120"/>
      <c r="O140" s="119"/>
      <c r="P140" s="120"/>
      <c r="Q140" s="119"/>
      <c r="R140" s="120"/>
      <c r="S140" s="121"/>
      <c r="T140" s="122"/>
      <c r="U140" s="114"/>
      <c r="V140" s="115"/>
      <c r="W140" s="116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>
        <f>B133</f>
        <v>0</v>
      </c>
      <c r="D141" s="357"/>
      <c r="E141" s="358">
        <f>B134</f>
        <v>0</v>
      </c>
      <c r="F141" s="358"/>
      <c r="G141" s="358"/>
      <c r="H141" s="358"/>
      <c r="I141" s="135"/>
      <c r="J141" s="110"/>
      <c r="K141" s="109"/>
      <c r="L141" s="111"/>
      <c r="M141" s="109"/>
      <c r="N141" s="110"/>
      <c r="O141" s="109"/>
      <c r="P141" s="110"/>
      <c r="Q141" s="109"/>
      <c r="R141" s="110"/>
      <c r="S141" s="112"/>
      <c r="T141" s="113"/>
      <c r="U141" s="114"/>
      <c r="V141" s="115"/>
      <c r="W141" s="116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>
        <f>B135</f>
        <v>0</v>
      </c>
      <c r="F142" s="360"/>
      <c r="G142" s="360"/>
      <c r="H142" s="360"/>
      <c r="I142" s="136"/>
      <c r="J142" s="120"/>
      <c r="K142" s="119"/>
      <c r="L142" s="137"/>
      <c r="M142" s="119"/>
      <c r="N142" s="120"/>
      <c r="O142" s="125"/>
      <c r="P142" s="126"/>
      <c r="Q142" s="125"/>
      <c r="R142" s="126"/>
      <c r="S142" s="121"/>
      <c r="T142" s="122"/>
      <c r="U142" s="114"/>
      <c r="V142" s="115"/>
      <c r="W142" s="116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>
        <f>B135</f>
        <v>0</v>
      </c>
      <c r="D143" s="357"/>
      <c r="E143" s="358">
        <f>B133</f>
        <v>0</v>
      </c>
      <c r="F143" s="358"/>
      <c r="G143" s="358"/>
      <c r="H143" s="358"/>
      <c r="I143" s="135"/>
      <c r="J143" s="110"/>
      <c r="K143" s="109"/>
      <c r="L143" s="111"/>
      <c r="M143" s="109"/>
      <c r="N143" s="110"/>
      <c r="O143" s="109"/>
      <c r="P143" s="110"/>
      <c r="Q143" s="109"/>
      <c r="R143" s="110"/>
      <c r="S143" s="112"/>
      <c r="T143" s="113"/>
      <c r="U143" s="114"/>
      <c r="V143" s="115"/>
      <c r="W143" s="116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>
        <f>B134</f>
        <v>0</v>
      </c>
      <c r="D144" s="362"/>
      <c r="E144" s="363">
        <f>B136</f>
        <v>0</v>
      </c>
      <c r="F144" s="363"/>
      <c r="G144" s="363"/>
      <c r="H144" s="363"/>
      <c r="I144" s="138"/>
      <c r="J144" s="134"/>
      <c r="K144" s="133"/>
      <c r="L144" s="139"/>
      <c r="M144" s="133"/>
      <c r="N144" s="134"/>
      <c r="O144" s="127"/>
      <c r="P144" s="128"/>
      <c r="Q144" s="127"/>
      <c r="R144" s="128"/>
      <c r="S144" s="130"/>
      <c r="T144" s="131"/>
      <c r="U144" s="114"/>
      <c r="V144" s="115"/>
      <c r="W144" s="116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>
        <f>POMOĆ!B12</f>
        <v>0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66" t="e">
        <f>M147/N147</f>
        <v>#DIV/0!</v>
      </c>
      <c r="X147" s="67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>
        <f>POMOĆ!B46</f>
        <v>0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66" t="e">
        <f>M148/N148</f>
        <v>#DIV/0!</v>
      </c>
      <c r="X148" s="67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>
        <f>POMOĆ!B29</f>
        <v>0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66" t="e">
        <f>M149/N149</f>
        <v>#DIV/0!</v>
      </c>
      <c r="X149" s="67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66" t="e">
        <f>M150/N150</f>
        <v>#DIV/0!</v>
      </c>
      <c r="X150" s="67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105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105"/>
      <c r="X152" s="106"/>
    </row>
    <row r="153" spans="1:31" s="44" customFormat="1" ht="12">
      <c r="A153" s="356">
        <v>1</v>
      </c>
      <c r="B153" s="356"/>
      <c r="C153" s="357">
        <f>B147</f>
        <v>0</v>
      </c>
      <c r="D153" s="357"/>
      <c r="E153" s="365">
        <f>B150</f>
        <v>0</v>
      </c>
      <c r="F153" s="365"/>
      <c r="G153" s="365"/>
      <c r="H153" s="365"/>
      <c r="I153" s="135"/>
      <c r="J153" s="110"/>
      <c r="K153" s="109"/>
      <c r="L153" s="111"/>
      <c r="M153" s="109"/>
      <c r="N153" s="110"/>
      <c r="O153" s="109"/>
      <c r="P153" s="110"/>
      <c r="Q153" s="109"/>
      <c r="R153" s="110"/>
      <c r="S153" s="112"/>
      <c r="T153" s="113"/>
      <c r="U153" s="114"/>
      <c r="V153" s="115"/>
      <c r="W153" s="116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>
        <f>B148</f>
        <v>0</v>
      </c>
      <c r="D154" s="359"/>
      <c r="E154" s="360">
        <f>B149</f>
        <v>0</v>
      </c>
      <c r="F154" s="360"/>
      <c r="G154" s="360"/>
      <c r="H154" s="360"/>
      <c r="I154" s="136"/>
      <c r="J154" s="120"/>
      <c r="K154" s="119"/>
      <c r="L154" s="137"/>
      <c r="M154" s="119"/>
      <c r="N154" s="120"/>
      <c r="O154" s="119"/>
      <c r="P154" s="120"/>
      <c r="Q154" s="119"/>
      <c r="R154" s="120"/>
      <c r="S154" s="121"/>
      <c r="T154" s="122"/>
      <c r="U154" s="114"/>
      <c r="V154" s="115"/>
      <c r="W154" s="116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>
        <f>B147</f>
        <v>0</v>
      </c>
      <c r="D155" s="357"/>
      <c r="E155" s="358">
        <f>B148</f>
        <v>0</v>
      </c>
      <c r="F155" s="358"/>
      <c r="G155" s="358"/>
      <c r="H155" s="358"/>
      <c r="I155" s="135"/>
      <c r="J155" s="110"/>
      <c r="K155" s="109"/>
      <c r="L155" s="111"/>
      <c r="M155" s="109"/>
      <c r="N155" s="110"/>
      <c r="O155" s="109"/>
      <c r="P155" s="110"/>
      <c r="Q155" s="109"/>
      <c r="R155" s="110"/>
      <c r="S155" s="112"/>
      <c r="T155" s="113"/>
      <c r="U155" s="114"/>
      <c r="V155" s="115"/>
      <c r="W155" s="116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>
        <f>B149</f>
        <v>0</v>
      </c>
      <c r="F156" s="360"/>
      <c r="G156" s="360"/>
      <c r="H156" s="360"/>
      <c r="I156" s="136"/>
      <c r="J156" s="120"/>
      <c r="K156" s="119"/>
      <c r="L156" s="137"/>
      <c r="M156" s="119"/>
      <c r="N156" s="120"/>
      <c r="O156" s="125"/>
      <c r="P156" s="126"/>
      <c r="Q156" s="125"/>
      <c r="R156" s="126"/>
      <c r="S156" s="121"/>
      <c r="T156" s="122"/>
      <c r="U156" s="114"/>
      <c r="V156" s="115"/>
      <c r="W156" s="116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>
        <f>B149</f>
        <v>0</v>
      </c>
      <c r="D157" s="357"/>
      <c r="E157" s="358">
        <f>B147</f>
        <v>0</v>
      </c>
      <c r="F157" s="358"/>
      <c r="G157" s="358"/>
      <c r="H157" s="358"/>
      <c r="I157" s="135"/>
      <c r="J157" s="110"/>
      <c r="K157" s="109"/>
      <c r="L157" s="111"/>
      <c r="M157" s="109"/>
      <c r="N157" s="110"/>
      <c r="O157" s="109"/>
      <c r="P157" s="110"/>
      <c r="Q157" s="109"/>
      <c r="R157" s="110"/>
      <c r="S157" s="112"/>
      <c r="T157" s="113"/>
      <c r="U157" s="114"/>
      <c r="V157" s="115"/>
      <c r="W157" s="116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>
        <f>B148</f>
        <v>0</v>
      </c>
      <c r="D158" s="362"/>
      <c r="E158" s="363">
        <f>B150</f>
        <v>0</v>
      </c>
      <c r="F158" s="363"/>
      <c r="G158" s="363"/>
      <c r="H158" s="363"/>
      <c r="I158" s="138"/>
      <c r="J158" s="134"/>
      <c r="K158" s="133"/>
      <c r="L158" s="139"/>
      <c r="M158" s="133"/>
      <c r="N158" s="134"/>
      <c r="O158" s="127"/>
      <c r="P158" s="128"/>
      <c r="Q158" s="127"/>
      <c r="R158" s="128"/>
      <c r="S158" s="130"/>
      <c r="T158" s="131"/>
      <c r="U158" s="114"/>
      <c r="V158" s="115"/>
      <c r="W158" s="116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>
        <f>POMOĆ!B13</f>
        <v>0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66" t="e">
        <f>M161/N161</f>
        <v>#DIV/0!</v>
      </c>
      <c r="X161" s="67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>
        <f>POMOĆ!B47</f>
        <v>0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66" t="e">
        <f>M162/N162</f>
        <v>#DIV/0!</v>
      </c>
      <c r="X162" s="67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>
        <f>POMOĆ!B30</f>
        <v>0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66" t="e">
        <f>M163/N163</f>
        <v>#DIV/0!</v>
      </c>
      <c r="X163" s="67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66" t="e">
        <f>M164/N164</f>
        <v>#DIV/0!</v>
      </c>
      <c r="X164" s="67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105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105"/>
      <c r="X166" s="106"/>
    </row>
    <row r="167" spans="1:31" s="44" customFormat="1" ht="12">
      <c r="A167" s="356">
        <v>1</v>
      </c>
      <c r="B167" s="356"/>
      <c r="C167" s="357">
        <f>B161</f>
        <v>0</v>
      </c>
      <c r="D167" s="357"/>
      <c r="E167" s="365">
        <f>B164</f>
        <v>0</v>
      </c>
      <c r="F167" s="365"/>
      <c r="G167" s="365"/>
      <c r="H167" s="365"/>
      <c r="I167" s="135"/>
      <c r="J167" s="110"/>
      <c r="K167" s="109"/>
      <c r="L167" s="111"/>
      <c r="M167" s="109"/>
      <c r="N167" s="110"/>
      <c r="O167" s="109"/>
      <c r="P167" s="110"/>
      <c r="Q167" s="109"/>
      <c r="R167" s="110"/>
      <c r="S167" s="112"/>
      <c r="T167" s="113"/>
      <c r="U167" s="114"/>
      <c r="V167" s="115"/>
      <c r="W167" s="116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>
        <f>B162</f>
        <v>0</v>
      </c>
      <c r="D168" s="359"/>
      <c r="E168" s="360">
        <f>B163</f>
        <v>0</v>
      </c>
      <c r="F168" s="360"/>
      <c r="G168" s="360"/>
      <c r="H168" s="360"/>
      <c r="I168" s="136"/>
      <c r="J168" s="120"/>
      <c r="K168" s="119"/>
      <c r="L168" s="137"/>
      <c r="M168" s="119"/>
      <c r="N168" s="120"/>
      <c r="O168" s="119"/>
      <c r="P168" s="120"/>
      <c r="Q168" s="119"/>
      <c r="R168" s="120"/>
      <c r="S168" s="121"/>
      <c r="T168" s="122"/>
      <c r="U168" s="114"/>
      <c r="V168" s="115"/>
      <c r="W168" s="116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>
        <f>B161</f>
        <v>0</v>
      </c>
      <c r="D169" s="357"/>
      <c r="E169" s="358">
        <f>B162</f>
        <v>0</v>
      </c>
      <c r="F169" s="358"/>
      <c r="G169" s="358"/>
      <c r="H169" s="358"/>
      <c r="I169" s="135"/>
      <c r="J169" s="110"/>
      <c r="K169" s="109"/>
      <c r="L169" s="111"/>
      <c r="M169" s="109"/>
      <c r="N169" s="110"/>
      <c r="O169" s="109"/>
      <c r="P169" s="110"/>
      <c r="Q169" s="109"/>
      <c r="R169" s="110"/>
      <c r="S169" s="112"/>
      <c r="T169" s="113"/>
      <c r="U169" s="114"/>
      <c r="V169" s="115"/>
      <c r="W169" s="116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>
        <f>B163</f>
        <v>0</v>
      </c>
      <c r="F170" s="360"/>
      <c r="G170" s="360"/>
      <c r="H170" s="360"/>
      <c r="I170" s="136"/>
      <c r="J170" s="120"/>
      <c r="K170" s="119"/>
      <c r="L170" s="137"/>
      <c r="M170" s="119"/>
      <c r="N170" s="120"/>
      <c r="O170" s="125"/>
      <c r="P170" s="126"/>
      <c r="Q170" s="125"/>
      <c r="R170" s="126"/>
      <c r="S170" s="121"/>
      <c r="T170" s="122"/>
      <c r="U170" s="114"/>
      <c r="V170" s="115"/>
      <c r="W170" s="116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>
        <f>B163</f>
        <v>0</v>
      </c>
      <c r="D171" s="357"/>
      <c r="E171" s="358">
        <f>B161</f>
        <v>0</v>
      </c>
      <c r="F171" s="358"/>
      <c r="G171" s="358"/>
      <c r="H171" s="358"/>
      <c r="I171" s="135"/>
      <c r="J171" s="110"/>
      <c r="K171" s="109"/>
      <c r="L171" s="111"/>
      <c r="M171" s="109"/>
      <c r="N171" s="110"/>
      <c r="O171" s="109"/>
      <c r="P171" s="110"/>
      <c r="Q171" s="109"/>
      <c r="R171" s="110"/>
      <c r="S171" s="112"/>
      <c r="T171" s="113"/>
      <c r="U171" s="114"/>
      <c r="V171" s="115"/>
      <c r="W171" s="116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>
        <f>B162</f>
        <v>0</v>
      </c>
      <c r="D172" s="362"/>
      <c r="E172" s="363">
        <f>B164</f>
        <v>0</v>
      </c>
      <c r="F172" s="363"/>
      <c r="G172" s="363"/>
      <c r="H172" s="363"/>
      <c r="I172" s="138"/>
      <c r="J172" s="134"/>
      <c r="K172" s="133"/>
      <c r="L172" s="139"/>
      <c r="M172" s="133"/>
      <c r="N172" s="134"/>
      <c r="O172" s="127"/>
      <c r="P172" s="128"/>
      <c r="Q172" s="127"/>
      <c r="R172" s="128"/>
      <c r="S172" s="130"/>
      <c r="T172" s="131"/>
      <c r="U172" s="114"/>
      <c r="V172" s="115"/>
      <c r="W172" s="116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SENIORI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66" t="e">
        <f>M176/N176</f>
        <v>#DIV/0!</v>
      </c>
      <c r="X176" s="67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66" t="e">
        <f>M177/N177</f>
        <v>#DIV/0!</v>
      </c>
      <c r="X177" s="67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66" t="e">
        <f>M178/N178</f>
        <v>#DIV/0!</v>
      </c>
      <c r="X178" s="67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66" t="e">
        <f>M179/N179</f>
        <v>#DIV/0!</v>
      </c>
      <c r="X179" s="67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105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105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135"/>
      <c r="J182" s="110"/>
      <c r="K182" s="109"/>
      <c r="L182" s="111"/>
      <c r="M182" s="109"/>
      <c r="N182" s="110"/>
      <c r="O182" s="109"/>
      <c r="P182" s="110"/>
      <c r="Q182" s="109"/>
      <c r="R182" s="110"/>
      <c r="S182" s="112"/>
      <c r="T182" s="113"/>
      <c r="U182" s="114"/>
      <c r="V182" s="115"/>
      <c r="W182" s="116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136"/>
      <c r="J183" s="120"/>
      <c r="K183" s="119"/>
      <c r="L183" s="137"/>
      <c r="M183" s="119"/>
      <c r="N183" s="120"/>
      <c r="O183" s="119"/>
      <c r="P183" s="120"/>
      <c r="Q183" s="119"/>
      <c r="R183" s="120"/>
      <c r="S183" s="121"/>
      <c r="T183" s="122"/>
      <c r="U183" s="114"/>
      <c r="V183" s="115"/>
      <c r="W183" s="116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135"/>
      <c r="J184" s="110"/>
      <c r="K184" s="109"/>
      <c r="L184" s="111"/>
      <c r="M184" s="109"/>
      <c r="N184" s="110"/>
      <c r="O184" s="109"/>
      <c r="P184" s="110"/>
      <c r="Q184" s="109"/>
      <c r="R184" s="110"/>
      <c r="S184" s="112"/>
      <c r="T184" s="113"/>
      <c r="U184" s="114"/>
      <c r="V184" s="115"/>
      <c r="W184" s="116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136"/>
      <c r="J185" s="120"/>
      <c r="K185" s="119"/>
      <c r="L185" s="137"/>
      <c r="M185" s="119"/>
      <c r="N185" s="120"/>
      <c r="O185" s="125"/>
      <c r="P185" s="126"/>
      <c r="Q185" s="125"/>
      <c r="R185" s="126"/>
      <c r="S185" s="121"/>
      <c r="T185" s="122"/>
      <c r="U185" s="114"/>
      <c r="V185" s="115"/>
      <c r="W185" s="116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135"/>
      <c r="J186" s="110"/>
      <c r="K186" s="109"/>
      <c r="L186" s="111"/>
      <c r="M186" s="109"/>
      <c r="N186" s="110"/>
      <c r="O186" s="109"/>
      <c r="P186" s="110"/>
      <c r="Q186" s="109"/>
      <c r="R186" s="110"/>
      <c r="S186" s="112"/>
      <c r="T186" s="113"/>
      <c r="U186" s="114"/>
      <c r="V186" s="115"/>
      <c r="W186" s="116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138"/>
      <c r="J187" s="134"/>
      <c r="K187" s="133"/>
      <c r="L187" s="139"/>
      <c r="M187" s="133"/>
      <c r="N187" s="134"/>
      <c r="O187" s="127"/>
      <c r="P187" s="128"/>
      <c r="Q187" s="127"/>
      <c r="R187" s="128"/>
      <c r="S187" s="130"/>
      <c r="T187" s="131"/>
      <c r="U187" s="114"/>
      <c r="V187" s="115"/>
      <c r="W187" s="116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66" t="e">
        <f>M190/N190</f>
        <v>#DIV/0!</v>
      </c>
      <c r="X190" s="67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66" t="e">
        <f>M191/N191</f>
        <v>#DIV/0!</v>
      </c>
      <c r="X191" s="67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66" t="e">
        <f>M192/N192</f>
        <v>#DIV/0!</v>
      </c>
      <c r="X192" s="67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66" t="e">
        <f>M193/N193</f>
        <v>#DIV/0!</v>
      </c>
      <c r="X193" s="67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105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105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135"/>
      <c r="J196" s="110"/>
      <c r="K196" s="109"/>
      <c r="L196" s="111"/>
      <c r="M196" s="109"/>
      <c r="N196" s="110"/>
      <c r="O196" s="109"/>
      <c r="P196" s="110"/>
      <c r="Q196" s="109"/>
      <c r="R196" s="110"/>
      <c r="S196" s="112"/>
      <c r="T196" s="113"/>
      <c r="U196" s="114"/>
      <c r="V196" s="115"/>
      <c r="W196" s="116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136"/>
      <c r="J197" s="120"/>
      <c r="K197" s="119"/>
      <c r="L197" s="137"/>
      <c r="M197" s="119"/>
      <c r="N197" s="120"/>
      <c r="O197" s="119"/>
      <c r="P197" s="120"/>
      <c r="Q197" s="119"/>
      <c r="R197" s="120"/>
      <c r="S197" s="121"/>
      <c r="T197" s="122"/>
      <c r="U197" s="114"/>
      <c r="V197" s="115"/>
      <c r="W197" s="116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135"/>
      <c r="J198" s="110"/>
      <c r="K198" s="109"/>
      <c r="L198" s="111"/>
      <c r="M198" s="109"/>
      <c r="N198" s="110"/>
      <c r="O198" s="109"/>
      <c r="P198" s="110"/>
      <c r="Q198" s="109"/>
      <c r="R198" s="110"/>
      <c r="S198" s="112"/>
      <c r="T198" s="113"/>
      <c r="U198" s="114"/>
      <c r="V198" s="115"/>
      <c r="W198" s="116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136"/>
      <c r="J199" s="120"/>
      <c r="K199" s="119"/>
      <c r="L199" s="137"/>
      <c r="M199" s="119"/>
      <c r="N199" s="120"/>
      <c r="O199" s="125"/>
      <c r="P199" s="126"/>
      <c r="Q199" s="125"/>
      <c r="R199" s="126"/>
      <c r="S199" s="121"/>
      <c r="T199" s="122"/>
      <c r="U199" s="114"/>
      <c r="V199" s="115"/>
      <c r="W199" s="116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135"/>
      <c r="J200" s="110"/>
      <c r="K200" s="109"/>
      <c r="L200" s="111"/>
      <c r="M200" s="109"/>
      <c r="N200" s="110"/>
      <c r="O200" s="109"/>
      <c r="P200" s="110"/>
      <c r="Q200" s="109"/>
      <c r="R200" s="110"/>
      <c r="S200" s="112"/>
      <c r="T200" s="113"/>
      <c r="U200" s="114"/>
      <c r="V200" s="115"/>
      <c r="W200" s="116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138"/>
      <c r="J201" s="134"/>
      <c r="K201" s="133"/>
      <c r="L201" s="139"/>
      <c r="M201" s="133"/>
      <c r="N201" s="134"/>
      <c r="O201" s="127"/>
      <c r="P201" s="128"/>
      <c r="Q201" s="127"/>
      <c r="R201" s="128"/>
      <c r="S201" s="130"/>
      <c r="T201" s="131"/>
      <c r="U201" s="114"/>
      <c r="V201" s="115"/>
      <c r="W201" s="116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66" t="e">
        <f>M204/N204</f>
        <v>#DIV/0!</v>
      </c>
      <c r="X204" s="67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66" t="e">
        <f>M205/N205</f>
        <v>#DIV/0!</v>
      </c>
      <c r="X205" s="67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66" t="e">
        <f>M206/N206</f>
        <v>#DIV/0!</v>
      </c>
      <c r="X206" s="67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66" t="e">
        <f>M207/N207</f>
        <v>#DIV/0!</v>
      </c>
      <c r="X207" s="67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105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105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135"/>
      <c r="J210" s="110"/>
      <c r="K210" s="109"/>
      <c r="L210" s="111"/>
      <c r="M210" s="109"/>
      <c r="N210" s="110"/>
      <c r="O210" s="109"/>
      <c r="P210" s="110"/>
      <c r="Q210" s="109"/>
      <c r="R210" s="110"/>
      <c r="S210" s="112"/>
      <c r="T210" s="113"/>
      <c r="U210" s="114"/>
      <c r="V210" s="115"/>
      <c r="W210" s="116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136"/>
      <c r="J211" s="120"/>
      <c r="K211" s="119"/>
      <c r="L211" s="137"/>
      <c r="M211" s="119"/>
      <c r="N211" s="120"/>
      <c r="O211" s="119"/>
      <c r="P211" s="120"/>
      <c r="Q211" s="119"/>
      <c r="R211" s="120"/>
      <c r="S211" s="121"/>
      <c r="T211" s="122"/>
      <c r="U211" s="114"/>
      <c r="V211" s="115"/>
      <c r="W211" s="116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135"/>
      <c r="J212" s="110"/>
      <c r="K212" s="109"/>
      <c r="L212" s="111"/>
      <c r="M212" s="109"/>
      <c r="N212" s="110"/>
      <c r="O212" s="109"/>
      <c r="P212" s="110"/>
      <c r="Q212" s="109"/>
      <c r="R212" s="110"/>
      <c r="S212" s="112"/>
      <c r="T212" s="113"/>
      <c r="U212" s="114"/>
      <c r="V212" s="115"/>
      <c r="W212" s="116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136"/>
      <c r="J213" s="120"/>
      <c r="K213" s="119"/>
      <c r="L213" s="137"/>
      <c r="M213" s="119"/>
      <c r="N213" s="120"/>
      <c r="O213" s="125"/>
      <c r="P213" s="126"/>
      <c r="Q213" s="125"/>
      <c r="R213" s="126"/>
      <c r="S213" s="121"/>
      <c r="T213" s="122"/>
      <c r="U213" s="114"/>
      <c r="V213" s="115"/>
      <c r="W213" s="116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135"/>
      <c r="J214" s="110"/>
      <c r="K214" s="109"/>
      <c r="L214" s="111"/>
      <c r="M214" s="109"/>
      <c r="N214" s="110"/>
      <c r="O214" s="109"/>
      <c r="P214" s="110"/>
      <c r="Q214" s="109"/>
      <c r="R214" s="110"/>
      <c r="S214" s="112"/>
      <c r="T214" s="113"/>
      <c r="U214" s="114"/>
      <c r="V214" s="115"/>
      <c r="W214" s="116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138"/>
      <c r="J215" s="134"/>
      <c r="K215" s="133"/>
      <c r="L215" s="139"/>
      <c r="M215" s="133"/>
      <c r="N215" s="134"/>
      <c r="O215" s="127"/>
      <c r="P215" s="128"/>
      <c r="Q215" s="127"/>
      <c r="R215" s="128"/>
      <c r="S215" s="130"/>
      <c r="T215" s="131"/>
      <c r="U215" s="114"/>
      <c r="V215" s="115"/>
      <c r="W215" s="116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SENIORI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66" t="e">
        <f>M219/N219</f>
        <v>#DIV/0!</v>
      </c>
      <c r="X219" s="67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66" t="e">
        <f>M220/N220</f>
        <v>#DIV/0!</v>
      </c>
      <c r="X220" s="67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66" t="e">
        <f>M221/N221</f>
        <v>#DIV/0!</v>
      </c>
      <c r="X221" s="67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66" t="e">
        <f>M222/N222</f>
        <v>#DIV/0!</v>
      </c>
      <c r="X222" s="67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105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105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135"/>
      <c r="J225" s="110"/>
      <c r="K225" s="109"/>
      <c r="L225" s="111"/>
      <c r="M225" s="109"/>
      <c r="N225" s="110"/>
      <c r="O225" s="109"/>
      <c r="P225" s="110"/>
      <c r="Q225" s="109"/>
      <c r="R225" s="110"/>
      <c r="S225" s="112"/>
      <c r="T225" s="113"/>
      <c r="U225" s="114"/>
      <c r="V225" s="115"/>
      <c r="W225" s="116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136"/>
      <c r="J226" s="120"/>
      <c r="K226" s="119"/>
      <c r="L226" s="137"/>
      <c r="M226" s="119"/>
      <c r="N226" s="120"/>
      <c r="O226" s="119"/>
      <c r="P226" s="120"/>
      <c r="Q226" s="119"/>
      <c r="R226" s="120"/>
      <c r="S226" s="121"/>
      <c r="T226" s="122"/>
      <c r="U226" s="114"/>
      <c r="V226" s="115"/>
      <c r="W226" s="116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135"/>
      <c r="J227" s="110"/>
      <c r="K227" s="109"/>
      <c r="L227" s="111"/>
      <c r="M227" s="109"/>
      <c r="N227" s="110"/>
      <c r="O227" s="109"/>
      <c r="P227" s="110"/>
      <c r="Q227" s="109"/>
      <c r="R227" s="110"/>
      <c r="S227" s="112"/>
      <c r="T227" s="113"/>
      <c r="U227" s="114"/>
      <c r="V227" s="115"/>
      <c r="W227" s="116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136"/>
      <c r="J228" s="120"/>
      <c r="K228" s="119"/>
      <c r="L228" s="137"/>
      <c r="M228" s="119"/>
      <c r="N228" s="120"/>
      <c r="O228" s="125"/>
      <c r="P228" s="126"/>
      <c r="Q228" s="125"/>
      <c r="R228" s="126"/>
      <c r="S228" s="121"/>
      <c r="T228" s="122"/>
      <c r="U228" s="114"/>
      <c r="V228" s="115"/>
      <c r="W228" s="116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135"/>
      <c r="J229" s="110"/>
      <c r="K229" s="109"/>
      <c r="L229" s="111"/>
      <c r="M229" s="109"/>
      <c r="N229" s="110"/>
      <c r="O229" s="109"/>
      <c r="P229" s="110"/>
      <c r="Q229" s="109"/>
      <c r="R229" s="110"/>
      <c r="S229" s="112"/>
      <c r="T229" s="113"/>
      <c r="U229" s="114"/>
      <c r="V229" s="115"/>
      <c r="W229" s="116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138"/>
      <c r="J230" s="134"/>
      <c r="K230" s="133"/>
      <c r="L230" s="139"/>
      <c r="M230" s="133"/>
      <c r="N230" s="134"/>
      <c r="O230" s="127"/>
      <c r="P230" s="128"/>
      <c r="Q230" s="127"/>
      <c r="R230" s="128"/>
      <c r="S230" s="130"/>
      <c r="T230" s="131"/>
      <c r="U230" s="114"/>
      <c r="V230" s="115"/>
      <c r="W230" s="116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heet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46"/>
  <sheetViews>
    <sheetView zoomScale="70" zoomScaleNormal="70" zoomScalePageLayoutView="0" workbookViewId="0" topLeftCell="A1">
      <selection activeCell="A2" sqref="A2"/>
    </sheetView>
  </sheetViews>
  <sheetFormatPr defaultColWidth="9.00390625" defaultRowHeight="12.75"/>
  <cols>
    <col min="1" max="2" width="24.125" style="144" customWidth="1"/>
    <col min="3" max="3" width="4.625" style="144" customWidth="1"/>
    <col min="4" max="4" width="4.25390625" style="144" customWidth="1"/>
    <col min="5" max="5" width="4.375" style="144" customWidth="1"/>
    <col min="6" max="6" width="4.625" style="144" customWidth="1"/>
    <col min="7" max="7" width="4.375" style="144" customWidth="1"/>
    <col min="8" max="10" width="4.875" style="144" customWidth="1"/>
    <col min="11" max="11" width="4.875" style="40" customWidth="1"/>
    <col min="12" max="12" width="4.75390625" style="40" customWidth="1"/>
    <col min="13" max="13" width="9.125" style="40" customWidth="1"/>
  </cols>
  <sheetData>
    <row r="1" spans="1:10" ht="15.75">
      <c r="A1" s="384" t="s">
        <v>58</v>
      </c>
      <c r="B1" s="384"/>
      <c r="C1" s="384"/>
      <c r="D1" s="384"/>
      <c r="E1" s="384"/>
      <c r="F1" s="384"/>
      <c r="G1" s="384"/>
      <c r="H1" s="384"/>
      <c r="I1" s="384"/>
      <c r="J1" s="384"/>
    </row>
    <row r="2" spans="1:10" ht="15">
      <c r="A2" s="145"/>
      <c r="B2" s="145"/>
      <c r="C2" s="145"/>
      <c r="D2" s="145"/>
      <c r="E2" s="145"/>
      <c r="F2" s="145"/>
      <c r="G2" s="145"/>
      <c r="H2" s="145"/>
      <c r="I2" s="145"/>
      <c r="J2" s="145"/>
    </row>
    <row r="3" spans="1:12" ht="15.75">
      <c r="A3" s="385" t="str">
        <f>SKUPINE!A3</f>
        <v>SKUPINA   "A"</v>
      </c>
      <c r="B3" s="385"/>
      <c r="C3" s="386" t="s">
        <v>67</v>
      </c>
      <c r="D3" s="386"/>
      <c r="E3" s="386"/>
      <c r="F3" s="386"/>
      <c r="G3" s="386"/>
      <c r="H3" s="386"/>
      <c r="I3" s="387">
        <f>SKUPINE!A10</f>
        <v>1</v>
      </c>
      <c r="J3" s="387"/>
      <c r="K3" s="146"/>
      <c r="L3" s="146"/>
    </row>
    <row r="4" spans="1:12" ht="15">
      <c r="A4" s="145"/>
      <c r="B4" s="145"/>
      <c r="C4" s="380" t="s">
        <v>12</v>
      </c>
      <c r="D4" s="380"/>
      <c r="E4" s="380" t="s">
        <v>90</v>
      </c>
      <c r="F4" s="380"/>
      <c r="G4" s="380" t="s">
        <v>91</v>
      </c>
      <c r="H4" s="380"/>
      <c r="I4" s="381" t="s">
        <v>92</v>
      </c>
      <c r="J4" s="381"/>
      <c r="K4" s="382" t="s">
        <v>93</v>
      </c>
      <c r="L4" s="382"/>
    </row>
    <row r="5" spans="1:13" s="151" customFormat="1" ht="18.75">
      <c r="A5" s="147" t="str">
        <f>SKUPINE!C10</f>
        <v>Barbara Čižmešija</v>
      </c>
      <c r="B5" s="147">
        <f>SKUPINE!E10</f>
        <v>0</v>
      </c>
      <c r="C5" s="148"/>
      <c r="D5" s="149"/>
      <c r="E5" s="148"/>
      <c r="F5" s="149"/>
      <c r="G5" s="148"/>
      <c r="H5" s="149"/>
      <c r="I5" s="148"/>
      <c r="J5" s="149"/>
      <c r="K5" s="148"/>
      <c r="L5" s="149"/>
      <c r="M5" s="150"/>
    </row>
    <row r="6" spans="7:12" ht="15">
      <c r="G6" s="383" t="s">
        <v>94</v>
      </c>
      <c r="H6" s="383"/>
      <c r="I6" s="383"/>
      <c r="J6" s="383"/>
      <c r="K6" s="153"/>
      <c r="L6" s="154"/>
    </row>
    <row r="7" spans="1:13" s="157" customFormat="1" ht="12.7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6"/>
      <c r="L7" s="156"/>
      <c r="M7" s="156"/>
    </row>
    <row r="8" spans="1:13" s="158" customFormat="1" ht="12.75">
      <c r="A8" s="155"/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</row>
    <row r="9" spans="1:10" ht="15">
      <c r="A9" s="145"/>
      <c r="B9" s="145"/>
      <c r="C9" s="145"/>
      <c r="D9" s="145"/>
      <c r="E9" s="145"/>
      <c r="F9" s="145"/>
      <c r="G9" s="145"/>
      <c r="H9" s="145"/>
      <c r="I9" s="145"/>
      <c r="J9" s="145"/>
    </row>
    <row r="10" spans="1:10" ht="15.75">
      <c r="A10" s="384" t="str">
        <f>A1</f>
        <v>SENIORI</v>
      </c>
      <c r="B10" s="384"/>
      <c r="C10" s="384"/>
      <c r="D10" s="384"/>
      <c r="E10" s="384"/>
      <c r="F10" s="384"/>
      <c r="G10" s="384"/>
      <c r="H10" s="384"/>
      <c r="I10" s="384"/>
      <c r="J10" s="384"/>
    </row>
    <row r="11" spans="1:10" ht="15">
      <c r="A11" s="145"/>
      <c r="B11" s="145"/>
      <c r="C11" s="145"/>
      <c r="D11" s="145"/>
      <c r="E11" s="145"/>
      <c r="F11" s="145"/>
      <c r="G11" s="145"/>
      <c r="H11" s="145"/>
      <c r="I11" s="145"/>
      <c r="J11" s="145"/>
    </row>
    <row r="12" spans="1:12" ht="15.75">
      <c r="A12" s="385" t="str">
        <f>SKUPINE!A3</f>
        <v>SKUPINA   "A"</v>
      </c>
      <c r="B12" s="385"/>
      <c r="C12" s="386" t="s">
        <v>67</v>
      </c>
      <c r="D12" s="386"/>
      <c r="E12" s="386"/>
      <c r="F12" s="386"/>
      <c r="G12" s="386"/>
      <c r="H12" s="386"/>
      <c r="I12" s="387">
        <f>SKUPINE!A10</f>
        <v>1</v>
      </c>
      <c r="J12" s="387"/>
      <c r="K12" s="146"/>
      <c r="L12" s="146"/>
    </row>
    <row r="13" spans="1:12" ht="15">
      <c r="A13" s="145"/>
      <c r="B13" s="145"/>
      <c r="C13" s="380" t="s">
        <v>12</v>
      </c>
      <c r="D13" s="380"/>
      <c r="E13" s="380" t="s">
        <v>90</v>
      </c>
      <c r="F13" s="380"/>
      <c r="G13" s="380" t="s">
        <v>91</v>
      </c>
      <c r="H13" s="380"/>
      <c r="I13" s="381" t="s">
        <v>92</v>
      </c>
      <c r="J13" s="381"/>
      <c r="K13" s="382" t="s">
        <v>93</v>
      </c>
      <c r="L13" s="382"/>
    </row>
    <row r="14" spans="1:13" s="151" customFormat="1" ht="18.75">
      <c r="A14" s="147" t="str">
        <f>SKUPINE!C11</f>
        <v>Leonarda Šenvald</v>
      </c>
      <c r="B14" s="147" t="str">
        <f>SKUPINE!E11</f>
        <v>Izabela Hegedušić</v>
      </c>
      <c r="C14" s="148"/>
      <c r="D14" s="149"/>
      <c r="E14" s="148"/>
      <c r="F14" s="149"/>
      <c r="G14" s="148"/>
      <c r="H14" s="149"/>
      <c r="I14" s="148"/>
      <c r="J14" s="149"/>
      <c r="K14" s="148"/>
      <c r="L14" s="149"/>
      <c r="M14" s="150"/>
    </row>
    <row r="15" spans="7:12" ht="15">
      <c r="G15" s="383" t="s">
        <v>94</v>
      </c>
      <c r="H15" s="383"/>
      <c r="I15" s="383"/>
      <c r="J15" s="383"/>
      <c r="K15" s="153"/>
      <c r="L15" s="154"/>
    </row>
    <row r="16" spans="1:13" s="157" customFormat="1" ht="12.75">
      <c r="A16" s="155"/>
      <c r="B16" s="155"/>
      <c r="C16" s="155"/>
      <c r="D16" s="155"/>
      <c r="E16" s="155"/>
      <c r="F16" s="155"/>
      <c r="G16" s="155"/>
      <c r="H16" s="155"/>
      <c r="I16" s="155"/>
      <c r="J16" s="155"/>
      <c r="K16" s="156"/>
      <c r="L16" s="156"/>
      <c r="M16" s="156"/>
    </row>
    <row r="17" spans="1:13" s="158" customFormat="1" ht="12.75">
      <c r="A17" s="155"/>
      <c r="B17" s="155"/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</row>
    <row r="18" spans="1:10" ht="15">
      <c r="A18" s="145"/>
      <c r="B18" s="145"/>
      <c r="C18" s="145"/>
      <c r="D18" s="145"/>
      <c r="E18" s="145"/>
      <c r="F18" s="145"/>
      <c r="G18" s="145"/>
      <c r="H18" s="145"/>
      <c r="I18" s="145"/>
      <c r="J18" s="145"/>
    </row>
    <row r="19" spans="1:10" ht="15.75">
      <c r="A19" s="384" t="str">
        <f>A10</f>
        <v>SENIORI</v>
      </c>
      <c r="B19" s="384"/>
      <c r="C19" s="384"/>
      <c r="D19" s="384"/>
      <c r="E19" s="384"/>
      <c r="F19" s="384"/>
      <c r="G19" s="384"/>
      <c r="H19" s="384"/>
      <c r="I19" s="384"/>
      <c r="J19" s="384"/>
    </row>
    <row r="20" spans="1:10" ht="1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2" ht="15.75">
      <c r="A21" s="385" t="str">
        <f>A12</f>
        <v>SKUPINA   "A"</v>
      </c>
      <c r="B21" s="385"/>
      <c r="C21" s="386" t="s">
        <v>67</v>
      </c>
      <c r="D21" s="386"/>
      <c r="E21" s="386"/>
      <c r="F21" s="386"/>
      <c r="G21" s="386"/>
      <c r="H21" s="386"/>
      <c r="I21" s="387">
        <f>SKUPINE!A12</f>
        <v>2</v>
      </c>
      <c r="J21" s="387"/>
      <c r="K21" s="146"/>
      <c r="L21" s="146"/>
    </row>
    <row r="22" spans="1:12" ht="15">
      <c r="A22" s="145"/>
      <c r="B22" s="145"/>
      <c r="C22" s="380" t="s">
        <v>12</v>
      </c>
      <c r="D22" s="380"/>
      <c r="E22" s="380" t="s">
        <v>90</v>
      </c>
      <c r="F22" s="380"/>
      <c r="G22" s="380" t="s">
        <v>91</v>
      </c>
      <c r="H22" s="380"/>
      <c r="I22" s="381" t="s">
        <v>92</v>
      </c>
      <c r="J22" s="381"/>
      <c r="K22" s="382" t="s">
        <v>93</v>
      </c>
      <c r="L22" s="382"/>
    </row>
    <row r="23" spans="1:13" s="151" customFormat="1" ht="18.75">
      <c r="A23" s="147" t="str">
        <f>SKUPINE!C12</f>
        <v>Barbara Čižmešija</v>
      </c>
      <c r="B23" s="147" t="str">
        <f>SKUPINE!E12</f>
        <v>Leonarda Šenvald</v>
      </c>
      <c r="C23" s="148"/>
      <c r="D23" s="149"/>
      <c r="E23" s="148"/>
      <c r="F23" s="149"/>
      <c r="G23" s="148"/>
      <c r="H23" s="149"/>
      <c r="I23" s="148"/>
      <c r="J23" s="149"/>
      <c r="K23" s="148"/>
      <c r="L23" s="149"/>
      <c r="M23" s="150"/>
    </row>
    <row r="24" spans="7:12" ht="15">
      <c r="G24" s="383" t="s">
        <v>94</v>
      </c>
      <c r="H24" s="383"/>
      <c r="I24" s="383"/>
      <c r="J24" s="383"/>
      <c r="K24" s="153"/>
      <c r="L24" s="154"/>
    </row>
    <row r="25" spans="1:13" s="157" customFormat="1" ht="12.75">
      <c r="A25" s="156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</row>
    <row r="26" spans="1:13" s="157" customFormat="1" ht="12.75">
      <c r="A26" s="156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</row>
    <row r="27" spans="1:10" ht="15">
      <c r="A27" s="145"/>
      <c r="B27" s="145"/>
      <c r="C27" s="145"/>
      <c r="D27" s="145"/>
      <c r="E27" s="145"/>
      <c r="F27" s="145"/>
      <c r="G27" s="145"/>
      <c r="H27" s="145"/>
      <c r="I27" s="145"/>
      <c r="J27" s="145"/>
    </row>
    <row r="28" spans="1:10" ht="15.75">
      <c r="A28" s="384" t="str">
        <f>A19</f>
        <v>SENIORI</v>
      </c>
      <c r="B28" s="384"/>
      <c r="C28" s="384"/>
      <c r="D28" s="384"/>
      <c r="E28" s="384"/>
      <c r="F28" s="384"/>
      <c r="G28" s="384"/>
      <c r="H28" s="384"/>
      <c r="I28" s="384"/>
      <c r="J28" s="384"/>
    </row>
    <row r="29" spans="1:10" ht="15">
      <c r="A29" s="145"/>
      <c r="B29" s="145"/>
      <c r="C29" s="145"/>
      <c r="D29" s="145"/>
      <c r="E29" s="145"/>
      <c r="F29" s="145"/>
      <c r="G29" s="145"/>
      <c r="H29" s="145"/>
      <c r="I29" s="145"/>
      <c r="J29" s="145"/>
    </row>
    <row r="30" spans="1:12" ht="15.75">
      <c r="A30" s="385" t="str">
        <f>SKUPINE!A3</f>
        <v>SKUPINA   "A"</v>
      </c>
      <c r="B30" s="385"/>
      <c r="C30" s="386" t="s">
        <v>67</v>
      </c>
      <c r="D30" s="386"/>
      <c r="E30" s="386"/>
      <c r="F30" s="386"/>
      <c r="G30" s="386"/>
      <c r="H30" s="386"/>
      <c r="I30" s="387">
        <f>SKUPINE!A12</f>
        <v>2</v>
      </c>
      <c r="J30" s="387"/>
      <c r="K30" s="146"/>
      <c r="L30" s="146"/>
    </row>
    <row r="31" spans="1:12" ht="15">
      <c r="A31" s="145"/>
      <c r="B31" s="145"/>
      <c r="C31" s="380" t="s">
        <v>12</v>
      </c>
      <c r="D31" s="380"/>
      <c r="E31" s="380" t="s">
        <v>90</v>
      </c>
      <c r="F31" s="380"/>
      <c r="G31" s="380" t="s">
        <v>91</v>
      </c>
      <c r="H31" s="380"/>
      <c r="I31" s="381" t="s">
        <v>92</v>
      </c>
      <c r="J31" s="381"/>
      <c r="K31" s="382" t="s">
        <v>93</v>
      </c>
      <c r="L31" s="382"/>
    </row>
    <row r="32" spans="1:13" s="151" customFormat="1" ht="18.75">
      <c r="A32" s="147">
        <f>SKUPINE!C13</f>
        <v>0</v>
      </c>
      <c r="B32" s="147" t="str">
        <f>SKUPINE!E13</f>
        <v>Izabela Hegedušić</v>
      </c>
      <c r="C32" s="148"/>
      <c r="D32" s="149"/>
      <c r="E32" s="148"/>
      <c r="F32" s="149"/>
      <c r="G32" s="148"/>
      <c r="H32" s="149"/>
      <c r="I32" s="148"/>
      <c r="J32" s="149"/>
      <c r="K32" s="148"/>
      <c r="L32" s="149"/>
      <c r="M32" s="150"/>
    </row>
    <row r="33" spans="7:12" ht="15">
      <c r="G33" s="383" t="s">
        <v>94</v>
      </c>
      <c r="H33" s="383"/>
      <c r="I33" s="383"/>
      <c r="J33" s="383"/>
      <c r="K33" s="153"/>
      <c r="L33" s="154"/>
    </row>
    <row r="34" spans="1:13" s="157" customFormat="1" ht="12.75">
      <c r="A34" s="156"/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</row>
    <row r="35" spans="1:13" s="157" customFormat="1" ht="12.75">
      <c r="A35" s="156"/>
      <c r="B35" s="156"/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</row>
    <row r="37" spans="1:10" ht="15.75">
      <c r="A37" s="384" t="str">
        <f>A28</f>
        <v>SENIORI</v>
      </c>
      <c r="B37" s="384"/>
      <c r="C37" s="384"/>
      <c r="D37" s="384"/>
      <c r="E37" s="384"/>
      <c r="F37" s="384"/>
      <c r="G37" s="384"/>
      <c r="H37" s="384"/>
      <c r="I37" s="384"/>
      <c r="J37" s="384"/>
    </row>
    <row r="38" spans="1:10" ht="15">
      <c r="A38" s="145"/>
      <c r="B38" s="145"/>
      <c r="C38" s="145"/>
      <c r="D38" s="145"/>
      <c r="E38" s="145"/>
      <c r="F38" s="145"/>
      <c r="G38" s="145"/>
      <c r="H38" s="145"/>
      <c r="I38" s="145"/>
      <c r="J38" s="145"/>
    </row>
    <row r="39" spans="1:12" ht="15.75">
      <c r="A39" s="385" t="str">
        <f>A12</f>
        <v>SKUPINA   "A"</v>
      </c>
      <c r="B39" s="385"/>
      <c r="C39" s="386" t="s">
        <v>67</v>
      </c>
      <c r="D39" s="386"/>
      <c r="E39" s="386"/>
      <c r="F39" s="386"/>
      <c r="G39" s="386"/>
      <c r="H39" s="386"/>
      <c r="I39" s="387">
        <f>SKUPINE!A14</f>
        <v>3</v>
      </c>
      <c r="J39" s="387"/>
      <c r="K39" s="146"/>
      <c r="L39" s="146"/>
    </row>
    <row r="40" spans="1:12" ht="15">
      <c r="A40" s="145"/>
      <c r="B40" s="145"/>
      <c r="C40" s="380" t="s">
        <v>12</v>
      </c>
      <c r="D40" s="380"/>
      <c r="E40" s="380" t="s">
        <v>90</v>
      </c>
      <c r="F40" s="380"/>
      <c r="G40" s="380" t="s">
        <v>91</v>
      </c>
      <c r="H40" s="380"/>
      <c r="I40" s="381" t="s">
        <v>92</v>
      </c>
      <c r="J40" s="381"/>
      <c r="K40" s="382" t="s">
        <v>93</v>
      </c>
      <c r="L40" s="382"/>
    </row>
    <row r="41" spans="1:13" s="151" customFormat="1" ht="18.75">
      <c r="A41" s="147" t="str">
        <f>SKUPINE!C14</f>
        <v>Izabela Hegedušić</v>
      </c>
      <c r="B41" s="147" t="str">
        <f>SKUPINE!E14</f>
        <v>Barbara Čižmešija</v>
      </c>
      <c r="C41" s="148"/>
      <c r="D41" s="149"/>
      <c r="E41" s="148"/>
      <c r="F41" s="149"/>
      <c r="G41" s="148"/>
      <c r="H41" s="149"/>
      <c r="I41" s="148"/>
      <c r="J41" s="149"/>
      <c r="K41" s="148"/>
      <c r="L41" s="149"/>
      <c r="M41" s="150"/>
    </row>
    <row r="42" spans="7:12" ht="15">
      <c r="G42" s="383" t="s">
        <v>94</v>
      </c>
      <c r="H42" s="383"/>
      <c r="I42" s="383"/>
      <c r="J42" s="383"/>
      <c r="K42" s="153"/>
      <c r="L42" s="154"/>
    </row>
    <row r="43" spans="1:13" s="157" customFormat="1" ht="12.75">
      <c r="A43" s="156"/>
      <c r="B43" s="156"/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</row>
    <row r="44" spans="1:13" s="157" customFormat="1" ht="12.75">
      <c r="A44" s="156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</row>
    <row r="46" spans="1:10" ht="15.75">
      <c r="A46" s="384" t="str">
        <f>A37</f>
        <v>SENIORI</v>
      </c>
      <c r="B46" s="384"/>
      <c r="C46" s="384"/>
      <c r="D46" s="384"/>
      <c r="E46" s="384"/>
      <c r="F46" s="384"/>
      <c r="G46" s="384"/>
      <c r="H46" s="384"/>
      <c r="I46" s="384"/>
      <c r="J46" s="384"/>
    </row>
    <row r="47" spans="1:10" ht="15">
      <c r="A47" s="145"/>
      <c r="B47" s="145"/>
      <c r="C47" s="145"/>
      <c r="D47" s="145"/>
      <c r="E47" s="145"/>
      <c r="F47" s="145"/>
      <c r="G47" s="145"/>
      <c r="H47" s="145"/>
      <c r="I47" s="145"/>
      <c r="J47" s="145"/>
    </row>
    <row r="48" spans="1:12" ht="15.75">
      <c r="A48" s="385" t="str">
        <f>SKUPINE!A3</f>
        <v>SKUPINA   "A"</v>
      </c>
      <c r="B48" s="385"/>
      <c r="C48" s="386" t="s">
        <v>67</v>
      </c>
      <c r="D48" s="386"/>
      <c r="E48" s="386"/>
      <c r="F48" s="386"/>
      <c r="G48" s="386"/>
      <c r="H48" s="386"/>
      <c r="I48" s="387">
        <f>SKUPINE!A14</f>
        <v>3</v>
      </c>
      <c r="J48" s="387"/>
      <c r="K48" s="146"/>
      <c r="L48" s="146"/>
    </row>
    <row r="49" spans="1:12" ht="15">
      <c r="A49" s="145"/>
      <c r="B49" s="145"/>
      <c r="C49" s="380" t="s">
        <v>12</v>
      </c>
      <c r="D49" s="380"/>
      <c r="E49" s="380" t="s">
        <v>90</v>
      </c>
      <c r="F49" s="380"/>
      <c r="G49" s="380" t="s">
        <v>91</v>
      </c>
      <c r="H49" s="380"/>
      <c r="I49" s="381" t="s">
        <v>92</v>
      </c>
      <c r="J49" s="381"/>
      <c r="K49" s="382" t="s">
        <v>93</v>
      </c>
      <c r="L49" s="382"/>
    </row>
    <row r="50" spans="1:13" s="151" customFormat="1" ht="18.75">
      <c r="A50" s="147" t="str">
        <f>SKUPINE!C15</f>
        <v>Leonarda Šenvald</v>
      </c>
      <c r="B50" s="147">
        <f>SKUPINE!E15</f>
        <v>0</v>
      </c>
      <c r="C50" s="148"/>
      <c r="D50" s="149"/>
      <c r="E50" s="148"/>
      <c r="F50" s="149"/>
      <c r="G50" s="148"/>
      <c r="H50" s="149"/>
      <c r="I50" s="148"/>
      <c r="J50" s="149"/>
      <c r="K50" s="148"/>
      <c r="L50" s="149"/>
      <c r="M50" s="150"/>
    </row>
    <row r="51" spans="7:12" ht="15">
      <c r="G51" s="383" t="s">
        <v>94</v>
      </c>
      <c r="H51" s="383"/>
      <c r="I51" s="383"/>
      <c r="J51" s="383"/>
      <c r="K51" s="153"/>
      <c r="L51" s="154"/>
    </row>
    <row r="52" spans="7:12" ht="15">
      <c r="G52" s="159"/>
      <c r="H52" s="159"/>
      <c r="I52" s="159"/>
      <c r="J52" s="160"/>
      <c r="K52" s="161"/>
      <c r="L52" s="161"/>
    </row>
    <row r="53" spans="7:12" ht="15">
      <c r="G53" s="159"/>
      <c r="H53" s="159"/>
      <c r="I53" s="159"/>
      <c r="J53" s="160"/>
      <c r="K53" s="161"/>
      <c r="L53" s="161"/>
    </row>
    <row r="54" spans="1:10" ht="15.75">
      <c r="A54" s="384" t="str">
        <f>A46</f>
        <v>SENIORI</v>
      </c>
      <c r="B54" s="384"/>
      <c r="C54" s="384"/>
      <c r="D54" s="384"/>
      <c r="E54" s="384"/>
      <c r="F54" s="384"/>
      <c r="G54" s="384"/>
      <c r="H54" s="384"/>
      <c r="I54" s="384"/>
      <c r="J54" s="384"/>
    </row>
    <row r="55" spans="1:10" ht="15">
      <c r="A55" s="145"/>
      <c r="B55" s="145"/>
      <c r="C55" s="145"/>
      <c r="D55" s="145"/>
      <c r="E55" s="145"/>
      <c r="F55" s="145"/>
      <c r="G55" s="145"/>
      <c r="H55" s="145"/>
      <c r="I55" s="145"/>
      <c r="J55" s="145"/>
    </row>
    <row r="56" spans="1:12" ht="15.75">
      <c r="A56" s="385" t="str">
        <f>SKUPINE!A17</f>
        <v>SKUPINA   "B"</v>
      </c>
      <c r="B56" s="385"/>
      <c r="C56" s="386" t="s">
        <v>67</v>
      </c>
      <c r="D56" s="386"/>
      <c r="E56" s="386"/>
      <c r="F56" s="386"/>
      <c r="G56" s="386"/>
      <c r="H56" s="386"/>
      <c r="I56" s="387">
        <f>SKUPINE!A24</f>
        <v>1</v>
      </c>
      <c r="J56" s="387"/>
      <c r="K56" s="146"/>
      <c r="L56" s="146"/>
    </row>
    <row r="57" spans="1:12" ht="15">
      <c r="A57" s="145"/>
      <c r="B57" s="145"/>
      <c r="C57" s="380" t="s">
        <v>12</v>
      </c>
      <c r="D57" s="380"/>
      <c r="E57" s="380" t="s">
        <v>90</v>
      </c>
      <c r="F57" s="380"/>
      <c r="G57" s="380" t="s">
        <v>91</v>
      </c>
      <c r="H57" s="380"/>
      <c r="I57" s="381" t="s">
        <v>92</v>
      </c>
      <c r="J57" s="381"/>
      <c r="K57" s="382" t="s">
        <v>93</v>
      </c>
      <c r="L57" s="382"/>
    </row>
    <row r="58" spans="1:13" s="151" customFormat="1" ht="18.75">
      <c r="A58" s="147" t="str">
        <f>SKUPINE!C24</f>
        <v>Ena Vuglovečki</v>
      </c>
      <c r="B58" s="147">
        <f>SKUPINE!E24</f>
        <v>0</v>
      </c>
      <c r="C58" s="148"/>
      <c r="D58" s="149"/>
      <c r="E58" s="148"/>
      <c r="F58" s="149"/>
      <c r="G58" s="148"/>
      <c r="H58" s="149"/>
      <c r="I58" s="148"/>
      <c r="J58" s="149"/>
      <c r="K58" s="148"/>
      <c r="L58" s="149"/>
      <c r="M58" s="150"/>
    </row>
    <row r="59" spans="7:12" ht="15">
      <c r="G59" s="383" t="s">
        <v>94</v>
      </c>
      <c r="H59" s="383"/>
      <c r="I59" s="383"/>
      <c r="J59" s="383"/>
      <c r="K59" s="153"/>
      <c r="L59" s="154"/>
    </row>
    <row r="60" spans="1:13" s="157" customFormat="1" ht="12.75">
      <c r="A60" s="156"/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  <c r="M60" s="156"/>
    </row>
    <row r="61" spans="1:13" s="157" customFormat="1" ht="12.7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  <c r="M61" s="156"/>
    </row>
    <row r="62" spans="1:10" ht="12.75">
      <c r="A62" s="40"/>
      <c r="B62" s="40"/>
      <c r="C62" s="40"/>
      <c r="D62" s="40"/>
      <c r="E62" s="40"/>
      <c r="F62" s="40"/>
      <c r="G62" s="40"/>
      <c r="H62" s="40"/>
      <c r="I62" s="40"/>
      <c r="J62" s="40"/>
    </row>
    <row r="63" spans="1:10" ht="15.75">
      <c r="A63" s="384" t="str">
        <f>A54</f>
        <v>SENIORI</v>
      </c>
      <c r="B63" s="384"/>
      <c r="C63" s="384"/>
      <c r="D63" s="384"/>
      <c r="E63" s="384"/>
      <c r="F63" s="384"/>
      <c r="G63" s="384"/>
      <c r="H63" s="384"/>
      <c r="I63" s="384"/>
      <c r="J63" s="384"/>
    </row>
    <row r="64" spans="1:10" ht="15">
      <c r="A64" s="145"/>
      <c r="B64" s="145"/>
      <c r="C64" s="145"/>
      <c r="D64" s="145"/>
      <c r="E64" s="145"/>
      <c r="F64" s="145"/>
      <c r="G64" s="145"/>
      <c r="H64" s="145"/>
      <c r="I64" s="145"/>
      <c r="J64" s="145"/>
    </row>
    <row r="65" spans="1:12" ht="15.75">
      <c r="A65" s="385" t="str">
        <f>SKUPINE!A17</f>
        <v>SKUPINA   "B"</v>
      </c>
      <c r="B65" s="385"/>
      <c r="C65" s="386" t="s">
        <v>67</v>
      </c>
      <c r="D65" s="386"/>
      <c r="E65" s="386"/>
      <c r="F65" s="386"/>
      <c r="G65" s="386"/>
      <c r="H65" s="386"/>
      <c r="I65" s="387">
        <f>SKUPINE!A24</f>
        <v>1</v>
      </c>
      <c r="J65" s="387"/>
      <c r="K65" s="146"/>
      <c r="L65" s="146"/>
    </row>
    <row r="66" spans="1:12" ht="15">
      <c r="A66" s="145"/>
      <c r="B66" s="145"/>
      <c r="C66" s="380" t="s">
        <v>12</v>
      </c>
      <c r="D66" s="380"/>
      <c r="E66" s="380" t="s">
        <v>90</v>
      </c>
      <c r="F66" s="380"/>
      <c r="G66" s="380" t="s">
        <v>91</v>
      </c>
      <c r="H66" s="380"/>
      <c r="I66" s="381" t="s">
        <v>92</v>
      </c>
      <c r="J66" s="381"/>
      <c r="K66" s="382" t="s">
        <v>93</v>
      </c>
      <c r="L66" s="382"/>
    </row>
    <row r="67" spans="1:12" ht="18.75">
      <c r="A67" s="147" t="str">
        <f>SKUPINE!C25</f>
        <v>Karla Franjkić</v>
      </c>
      <c r="B67" s="147" t="str">
        <f>SKUPINE!E25</f>
        <v>Ivona Mrđen</v>
      </c>
      <c r="C67" s="148"/>
      <c r="D67" s="149"/>
      <c r="E67" s="148"/>
      <c r="F67" s="149"/>
      <c r="G67" s="148"/>
      <c r="H67" s="149"/>
      <c r="I67" s="148"/>
      <c r="J67" s="149"/>
      <c r="K67" s="148"/>
      <c r="L67" s="149"/>
    </row>
    <row r="68" spans="7:12" ht="15">
      <c r="G68" s="383" t="s">
        <v>94</v>
      </c>
      <c r="H68" s="383"/>
      <c r="I68" s="383"/>
      <c r="J68" s="383"/>
      <c r="K68" s="153"/>
      <c r="L68" s="154"/>
    </row>
    <row r="69" spans="1:13" s="157" customFormat="1" ht="12.75">
      <c r="A69" s="155"/>
      <c r="B69" s="155"/>
      <c r="C69" s="155"/>
      <c r="D69" s="155"/>
      <c r="E69" s="155"/>
      <c r="F69" s="155"/>
      <c r="G69" s="155"/>
      <c r="H69" s="155"/>
      <c r="I69" s="155"/>
      <c r="J69" s="155"/>
      <c r="K69" s="156"/>
      <c r="L69" s="156"/>
      <c r="M69" s="156"/>
    </row>
    <row r="70" spans="1:13" s="157" customFormat="1" ht="12.75">
      <c r="A70" s="155"/>
      <c r="B70" s="155"/>
      <c r="C70" s="155"/>
      <c r="D70" s="155"/>
      <c r="E70" s="155"/>
      <c r="F70" s="155"/>
      <c r="G70" s="155"/>
      <c r="H70" s="155"/>
      <c r="I70" s="155"/>
      <c r="J70" s="155"/>
      <c r="K70" s="156"/>
      <c r="L70" s="156"/>
      <c r="M70" s="156"/>
    </row>
    <row r="71" spans="1:10" ht="15">
      <c r="A71" s="145"/>
      <c r="B71" s="145"/>
      <c r="C71" s="145"/>
      <c r="D71" s="145"/>
      <c r="E71" s="145"/>
      <c r="F71" s="145"/>
      <c r="G71" s="145"/>
      <c r="H71" s="145"/>
      <c r="I71" s="145"/>
      <c r="J71" s="145"/>
    </row>
    <row r="72" spans="1:10" ht="15.75">
      <c r="A72" s="384" t="str">
        <f>A63</f>
        <v>SENIORI</v>
      </c>
      <c r="B72" s="384"/>
      <c r="C72" s="384"/>
      <c r="D72" s="384"/>
      <c r="E72" s="384"/>
      <c r="F72" s="384"/>
      <c r="G72" s="384"/>
      <c r="H72" s="384"/>
      <c r="I72" s="384"/>
      <c r="J72" s="384"/>
    </row>
    <row r="73" spans="1:10" ht="15">
      <c r="A73" s="145"/>
      <c r="B73" s="145"/>
      <c r="C73" s="145"/>
      <c r="D73" s="145"/>
      <c r="E73" s="145"/>
      <c r="F73" s="145"/>
      <c r="G73" s="145"/>
      <c r="H73" s="145"/>
      <c r="I73" s="145"/>
      <c r="J73" s="145"/>
    </row>
    <row r="74" spans="1:12" ht="15.75">
      <c r="A74" s="385" t="str">
        <f>A65</f>
        <v>SKUPINA   "B"</v>
      </c>
      <c r="B74" s="385"/>
      <c r="C74" s="386" t="s">
        <v>67</v>
      </c>
      <c r="D74" s="386"/>
      <c r="E74" s="386"/>
      <c r="F74" s="386"/>
      <c r="G74" s="386"/>
      <c r="H74" s="386"/>
      <c r="I74" s="387">
        <f>SKUPINE!A26</f>
        <v>2</v>
      </c>
      <c r="J74" s="387"/>
      <c r="K74" s="146"/>
      <c r="L74" s="146"/>
    </row>
    <row r="75" spans="1:12" ht="15">
      <c r="A75" s="145"/>
      <c r="B75" s="145"/>
      <c r="C75" s="380" t="s">
        <v>12</v>
      </c>
      <c r="D75" s="380"/>
      <c r="E75" s="380" t="s">
        <v>90</v>
      </c>
      <c r="F75" s="380"/>
      <c r="G75" s="380" t="s">
        <v>91</v>
      </c>
      <c r="H75" s="380"/>
      <c r="I75" s="381" t="s">
        <v>92</v>
      </c>
      <c r="J75" s="381"/>
      <c r="K75" s="382" t="s">
        <v>93</v>
      </c>
      <c r="L75" s="382"/>
    </row>
    <row r="76" spans="1:12" s="40" customFormat="1" ht="18.75">
      <c r="A76" s="147" t="str">
        <f>SKUPINE!C26</f>
        <v>Ena Vuglovečki</v>
      </c>
      <c r="B76" s="147" t="str">
        <f>SKUPINE!E26</f>
        <v>Karla Franjkić</v>
      </c>
      <c r="C76" s="148"/>
      <c r="D76" s="149"/>
      <c r="E76" s="148"/>
      <c r="F76" s="149"/>
      <c r="G76" s="148"/>
      <c r="H76" s="149"/>
      <c r="I76" s="148"/>
      <c r="J76" s="149"/>
      <c r="K76" s="148"/>
      <c r="L76" s="149"/>
    </row>
    <row r="77" spans="7:12" ht="15">
      <c r="G77" s="383" t="s">
        <v>94</v>
      </c>
      <c r="H77" s="383"/>
      <c r="I77" s="383"/>
      <c r="J77" s="383"/>
      <c r="K77" s="153"/>
      <c r="L77" s="154"/>
    </row>
    <row r="78" spans="1:13" s="157" customFormat="1" ht="12.75">
      <c r="A78" s="156"/>
      <c r="B78" s="156"/>
      <c r="C78" s="156"/>
      <c r="D78" s="156"/>
      <c r="E78" s="156"/>
      <c r="F78" s="156"/>
      <c r="G78" s="156"/>
      <c r="H78" s="156"/>
      <c r="I78" s="156"/>
      <c r="J78" s="156"/>
      <c r="K78" s="156"/>
      <c r="L78" s="156"/>
      <c r="M78" s="156"/>
    </row>
    <row r="79" spans="1:13" s="157" customFormat="1" ht="12.75">
      <c r="A79" s="156"/>
      <c r="B79" s="156"/>
      <c r="C79" s="156"/>
      <c r="D79" s="156"/>
      <c r="E79" s="156"/>
      <c r="F79" s="156"/>
      <c r="G79" s="156"/>
      <c r="H79" s="156"/>
      <c r="I79" s="156"/>
      <c r="J79" s="156"/>
      <c r="K79" s="156"/>
      <c r="L79" s="156"/>
      <c r="M79" s="156"/>
    </row>
    <row r="81" spans="1:10" ht="15.75">
      <c r="A81" s="384" t="str">
        <f>A72</f>
        <v>SENIORI</v>
      </c>
      <c r="B81" s="384"/>
      <c r="C81" s="384"/>
      <c r="D81" s="384"/>
      <c r="E81" s="384"/>
      <c r="F81" s="384"/>
      <c r="G81" s="384"/>
      <c r="H81" s="384"/>
      <c r="I81" s="384"/>
      <c r="J81" s="384"/>
    </row>
    <row r="82" spans="1:10" ht="15">
      <c r="A82" s="145"/>
      <c r="B82" s="145"/>
      <c r="C82" s="145"/>
      <c r="D82" s="145"/>
      <c r="E82" s="145"/>
      <c r="F82" s="145"/>
      <c r="G82" s="145"/>
      <c r="H82" s="145"/>
      <c r="I82" s="145"/>
      <c r="J82" s="145"/>
    </row>
    <row r="83" spans="1:12" ht="15.75">
      <c r="A83" s="385" t="str">
        <f>SKUPINE!A17</f>
        <v>SKUPINA   "B"</v>
      </c>
      <c r="B83" s="385"/>
      <c r="C83" s="386" t="s">
        <v>67</v>
      </c>
      <c r="D83" s="386"/>
      <c r="E83" s="386"/>
      <c r="F83" s="386"/>
      <c r="G83" s="386"/>
      <c r="H83" s="386"/>
      <c r="I83" s="387">
        <f>SKUPINE!A26</f>
        <v>2</v>
      </c>
      <c r="J83" s="387"/>
      <c r="K83" s="146"/>
      <c r="L83" s="146"/>
    </row>
    <row r="84" spans="1:12" ht="15">
      <c r="A84" s="145"/>
      <c r="B84" s="145"/>
      <c r="C84" s="380" t="s">
        <v>12</v>
      </c>
      <c r="D84" s="380"/>
      <c r="E84" s="380" t="s">
        <v>90</v>
      </c>
      <c r="F84" s="380"/>
      <c r="G84" s="380" t="s">
        <v>91</v>
      </c>
      <c r="H84" s="380"/>
      <c r="I84" s="381" t="s">
        <v>92</v>
      </c>
      <c r="J84" s="381"/>
      <c r="K84" s="382" t="s">
        <v>93</v>
      </c>
      <c r="L84" s="382"/>
    </row>
    <row r="85" spans="1:12" s="40" customFormat="1" ht="18.75">
      <c r="A85" s="147">
        <f>SKUPINE!C27</f>
        <v>0</v>
      </c>
      <c r="B85" s="147" t="str">
        <f>SKUPINE!E27</f>
        <v>Ivona Mrđen</v>
      </c>
      <c r="C85" s="148"/>
      <c r="D85" s="149"/>
      <c r="E85" s="148"/>
      <c r="F85" s="149"/>
      <c r="G85" s="148"/>
      <c r="H85" s="149"/>
      <c r="I85" s="148"/>
      <c r="J85" s="149"/>
      <c r="K85" s="148"/>
      <c r="L85" s="149"/>
    </row>
    <row r="86" spans="7:12" ht="15">
      <c r="G86" s="383" t="s">
        <v>94</v>
      </c>
      <c r="H86" s="383"/>
      <c r="I86" s="383"/>
      <c r="J86" s="383"/>
      <c r="K86" s="153"/>
      <c r="L86" s="154"/>
    </row>
    <row r="87" spans="1:13" s="157" customFormat="1" ht="12.75">
      <c r="A87" s="156"/>
      <c r="B87" s="156"/>
      <c r="C87" s="156"/>
      <c r="D87" s="156"/>
      <c r="E87" s="156"/>
      <c r="F87" s="156"/>
      <c r="G87" s="162"/>
      <c r="H87" s="162"/>
      <c r="I87" s="162"/>
      <c r="J87" s="162"/>
      <c r="K87" s="156"/>
      <c r="L87" s="156"/>
      <c r="M87" s="156"/>
    </row>
    <row r="88" spans="1:13" s="157" customFormat="1" ht="12.75">
      <c r="A88" s="156"/>
      <c r="B88" s="156"/>
      <c r="C88" s="156"/>
      <c r="D88" s="156"/>
      <c r="E88" s="156"/>
      <c r="F88" s="156"/>
      <c r="G88" s="162"/>
      <c r="H88" s="162"/>
      <c r="I88" s="162"/>
      <c r="J88" s="162"/>
      <c r="K88" s="156"/>
      <c r="L88" s="156"/>
      <c r="M88" s="156"/>
    </row>
    <row r="90" spans="1:10" ht="15.75">
      <c r="A90" s="384" t="str">
        <f>A63</f>
        <v>SENIORI</v>
      </c>
      <c r="B90" s="384"/>
      <c r="C90" s="384"/>
      <c r="D90" s="384"/>
      <c r="E90" s="384"/>
      <c r="F90" s="384"/>
      <c r="G90" s="384"/>
      <c r="H90" s="384"/>
      <c r="I90" s="384"/>
      <c r="J90" s="384"/>
    </row>
    <row r="91" spans="1:10" ht="15">
      <c r="A91" s="145"/>
      <c r="B91" s="145"/>
      <c r="C91" s="145"/>
      <c r="D91" s="145"/>
      <c r="E91" s="145"/>
      <c r="F91" s="145"/>
      <c r="G91" s="145"/>
      <c r="H91" s="145"/>
      <c r="I91" s="145"/>
      <c r="J91" s="145"/>
    </row>
    <row r="92" spans="1:12" ht="15.75">
      <c r="A92" s="385" t="str">
        <f>A65</f>
        <v>SKUPINA   "B"</v>
      </c>
      <c r="B92" s="385"/>
      <c r="C92" s="386" t="s">
        <v>67</v>
      </c>
      <c r="D92" s="386"/>
      <c r="E92" s="386"/>
      <c r="F92" s="386"/>
      <c r="G92" s="386"/>
      <c r="H92" s="386"/>
      <c r="I92" s="387">
        <f>SKUPINE!A28</f>
        <v>3</v>
      </c>
      <c r="J92" s="387"/>
      <c r="K92" s="146"/>
      <c r="L92" s="146"/>
    </row>
    <row r="93" spans="1:12" ht="15">
      <c r="A93" s="145"/>
      <c r="B93" s="145"/>
      <c r="C93" s="380" t="s">
        <v>12</v>
      </c>
      <c r="D93" s="380"/>
      <c r="E93" s="380" t="s">
        <v>90</v>
      </c>
      <c r="F93" s="380"/>
      <c r="G93" s="380" t="s">
        <v>91</v>
      </c>
      <c r="H93" s="380"/>
      <c r="I93" s="381" t="s">
        <v>92</v>
      </c>
      <c r="J93" s="381"/>
      <c r="K93" s="382" t="s">
        <v>93</v>
      </c>
      <c r="L93" s="382"/>
    </row>
    <row r="94" spans="1:12" ht="18.75">
      <c r="A94" s="147" t="str">
        <f>SKUPINE!C28</f>
        <v>Ivona Mrđen</v>
      </c>
      <c r="B94" s="147" t="str">
        <f>SKUPINE!E28</f>
        <v>Ena Vuglovečki</v>
      </c>
      <c r="C94" s="148"/>
      <c r="D94" s="149"/>
      <c r="E94" s="148"/>
      <c r="F94" s="149"/>
      <c r="G94" s="148"/>
      <c r="H94" s="149"/>
      <c r="I94" s="148"/>
      <c r="J94" s="149"/>
      <c r="K94" s="148"/>
      <c r="L94" s="149"/>
    </row>
    <row r="95" spans="7:12" ht="15">
      <c r="G95" s="383" t="s">
        <v>94</v>
      </c>
      <c r="H95" s="383"/>
      <c r="I95" s="383"/>
      <c r="J95" s="383"/>
      <c r="K95" s="153"/>
      <c r="L95" s="154"/>
    </row>
    <row r="96" spans="1:13" s="157" customFormat="1" ht="12.75">
      <c r="A96" s="156"/>
      <c r="B96" s="156"/>
      <c r="C96" s="156"/>
      <c r="D96" s="156"/>
      <c r="E96" s="156"/>
      <c r="F96" s="156"/>
      <c r="G96" s="162"/>
      <c r="H96" s="162"/>
      <c r="I96" s="162"/>
      <c r="J96" s="162"/>
      <c r="K96" s="156"/>
      <c r="L96" s="156"/>
      <c r="M96" s="156"/>
    </row>
    <row r="97" spans="1:13" s="157" customFormat="1" ht="12.75">
      <c r="A97" s="156"/>
      <c r="B97" s="156"/>
      <c r="C97" s="156"/>
      <c r="D97" s="156"/>
      <c r="E97" s="156"/>
      <c r="F97" s="156"/>
      <c r="G97" s="162"/>
      <c r="H97" s="162"/>
      <c r="I97" s="162"/>
      <c r="J97" s="162"/>
      <c r="K97" s="156"/>
      <c r="L97" s="156"/>
      <c r="M97" s="156"/>
    </row>
    <row r="98" spans="7:10" ht="15">
      <c r="G98" s="159"/>
      <c r="H98" s="159"/>
      <c r="I98" s="159"/>
      <c r="J98" s="159"/>
    </row>
    <row r="99" spans="1:10" ht="15.75">
      <c r="A99" s="384" t="str">
        <f>A90</f>
        <v>SENIORI</v>
      </c>
      <c r="B99" s="384"/>
      <c r="C99" s="384"/>
      <c r="D99" s="384"/>
      <c r="E99" s="384"/>
      <c r="F99" s="384"/>
      <c r="G99" s="384"/>
      <c r="H99" s="384"/>
      <c r="I99" s="384"/>
      <c r="J99" s="384"/>
    </row>
    <row r="100" spans="1:10" ht="15">
      <c r="A100" s="145"/>
      <c r="B100" s="145"/>
      <c r="C100" s="145"/>
      <c r="D100" s="145"/>
      <c r="E100" s="145"/>
      <c r="F100" s="145"/>
      <c r="G100" s="145"/>
      <c r="H100" s="145"/>
      <c r="I100" s="145"/>
      <c r="J100" s="145"/>
    </row>
    <row r="101" spans="1:12" ht="15.75">
      <c r="A101" s="385" t="str">
        <f>SKUPINE!A17</f>
        <v>SKUPINA   "B"</v>
      </c>
      <c r="B101" s="385"/>
      <c r="C101" s="386" t="s">
        <v>67</v>
      </c>
      <c r="D101" s="386"/>
      <c r="E101" s="386"/>
      <c r="F101" s="386"/>
      <c r="G101" s="386"/>
      <c r="H101" s="386"/>
      <c r="I101" s="387">
        <f>SKUPINE!A28</f>
        <v>3</v>
      </c>
      <c r="J101" s="387"/>
      <c r="K101" s="146"/>
      <c r="L101" s="146"/>
    </row>
    <row r="102" spans="1:12" ht="15">
      <c r="A102" s="145"/>
      <c r="B102" s="145"/>
      <c r="C102" s="380" t="s">
        <v>12</v>
      </c>
      <c r="D102" s="380"/>
      <c r="E102" s="380" t="s">
        <v>90</v>
      </c>
      <c r="F102" s="380"/>
      <c r="G102" s="380" t="s">
        <v>91</v>
      </c>
      <c r="H102" s="380"/>
      <c r="I102" s="381" t="s">
        <v>92</v>
      </c>
      <c r="J102" s="381"/>
      <c r="K102" s="382" t="s">
        <v>93</v>
      </c>
      <c r="L102" s="382"/>
    </row>
    <row r="103" spans="1:12" ht="18.75">
      <c r="A103" s="147" t="str">
        <f>SKUPINE!C29</f>
        <v>Karla Franjkić</v>
      </c>
      <c r="B103" s="147">
        <f>SKUPINE!E29</f>
        <v>0</v>
      </c>
      <c r="C103" s="148"/>
      <c r="D103" s="149"/>
      <c r="E103" s="148"/>
      <c r="F103" s="149"/>
      <c r="G103" s="148"/>
      <c r="H103" s="149"/>
      <c r="I103" s="148"/>
      <c r="J103" s="149"/>
      <c r="K103" s="148"/>
      <c r="L103" s="149"/>
    </row>
    <row r="104" spans="7:12" ht="15">
      <c r="G104" s="383" t="s">
        <v>94</v>
      </c>
      <c r="H104" s="383"/>
      <c r="I104" s="383"/>
      <c r="J104" s="383"/>
      <c r="K104" s="153"/>
      <c r="L104" s="154"/>
    </row>
    <row r="105" spans="7:12" ht="15">
      <c r="G105" s="159"/>
      <c r="H105" s="159"/>
      <c r="I105" s="159"/>
      <c r="J105" s="160"/>
      <c r="K105" s="161"/>
      <c r="L105" s="161"/>
    </row>
    <row r="106" spans="7:12" ht="15">
      <c r="G106" s="159"/>
      <c r="H106" s="159"/>
      <c r="I106" s="159"/>
      <c r="J106" s="160"/>
      <c r="K106" s="161"/>
      <c r="L106" s="161"/>
    </row>
    <row r="107" spans="1:10" ht="15.75">
      <c r="A107" s="384" t="str">
        <f>A99</f>
        <v>SENIORI</v>
      </c>
      <c r="B107" s="384"/>
      <c r="C107" s="384"/>
      <c r="D107" s="384"/>
      <c r="E107" s="384"/>
      <c r="F107" s="384"/>
      <c r="G107" s="384"/>
      <c r="H107" s="384"/>
      <c r="I107" s="384"/>
      <c r="J107" s="384"/>
    </row>
    <row r="108" spans="1:10" ht="15">
      <c r="A108" s="145"/>
      <c r="B108" s="145"/>
      <c r="C108" s="145"/>
      <c r="D108" s="145"/>
      <c r="E108" s="145"/>
      <c r="F108" s="145"/>
      <c r="G108" s="145"/>
      <c r="H108" s="145"/>
      <c r="I108" s="145"/>
      <c r="J108" s="145"/>
    </row>
    <row r="109" spans="1:12" ht="15.75">
      <c r="A109" s="385" t="str">
        <f>SKUPINE!A31</f>
        <v>SKUPINA   "C"</v>
      </c>
      <c r="B109" s="385"/>
      <c r="C109" s="386" t="s">
        <v>67</v>
      </c>
      <c r="D109" s="386"/>
      <c r="E109" s="386"/>
      <c r="F109" s="386"/>
      <c r="G109" s="386"/>
      <c r="H109" s="386"/>
      <c r="I109" s="387">
        <f>SKUPINE!A38</f>
        <v>1</v>
      </c>
      <c r="J109" s="387"/>
      <c r="K109" s="146"/>
      <c r="L109" s="146"/>
    </row>
    <row r="110" spans="1:12" ht="15">
      <c r="A110" s="145"/>
      <c r="B110" s="145"/>
      <c r="C110" s="380" t="s">
        <v>12</v>
      </c>
      <c r="D110" s="380"/>
      <c r="E110" s="380" t="s">
        <v>90</v>
      </c>
      <c r="F110" s="380"/>
      <c r="G110" s="380" t="s">
        <v>91</v>
      </c>
      <c r="H110" s="380"/>
      <c r="I110" s="381" t="s">
        <v>92</v>
      </c>
      <c r="J110" s="381"/>
      <c r="K110" s="382" t="s">
        <v>93</v>
      </c>
      <c r="L110" s="382"/>
    </row>
    <row r="111" spans="1:13" s="151" customFormat="1" ht="18.75">
      <c r="A111" s="147" t="str">
        <f>SKUPINE!C38</f>
        <v>Doris Hegedušić</v>
      </c>
      <c r="B111" s="147">
        <f>SKUPINE!E38</f>
        <v>0</v>
      </c>
      <c r="C111" s="148"/>
      <c r="D111" s="149"/>
      <c r="E111" s="148"/>
      <c r="F111" s="149"/>
      <c r="G111" s="148"/>
      <c r="H111" s="149"/>
      <c r="I111" s="148"/>
      <c r="J111" s="149"/>
      <c r="K111" s="148"/>
      <c r="L111" s="149"/>
      <c r="M111" s="150"/>
    </row>
    <row r="112" spans="7:12" ht="15">
      <c r="G112" s="383" t="s">
        <v>94</v>
      </c>
      <c r="H112" s="383"/>
      <c r="I112" s="383"/>
      <c r="J112" s="383"/>
      <c r="K112" s="153"/>
      <c r="L112" s="154"/>
    </row>
    <row r="113" spans="1:13" s="157" customFormat="1" ht="12.75">
      <c r="A113" s="156"/>
      <c r="B113" s="156"/>
      <c r="C113" s="156"/>
      <c r="D113" s="156"/>
      <c r="E113" s="156"/>
      <c r="F113" s="156"/>
      <c r="G113" s="156"/>
      <c r="H113" s="156"/>
      <c r="I113" s="156"/>
      <c r="J113" s="156"/>
      <c r="K113" s="156"/>
      <c r="L113" s="156"/>
      <c r="M113" s="156"/>
    </row>
    <row r="114" spans="1:13" s="157" customFormat="1" ht="12.75">
      <c r="A114" s="156"/>
      <c r="B114" s="156"/>
      <c r="C114" s="156"/>
      <c r="D114" s="156"/>
      <c r="E114" s="156"/>
      <c r="F114" s="156"/>
      <c r="G114" s="156"/>
      <c r="H114" s="156"/>
      <c r="I114" s="156"/>
      <c r="J114" s="156"/>
      <c r="K114" s="156"/>
      <c r="L114" s="156"/>
      <c r="M114" s="156"/>
    </row>
    <row r="115" spans="7:10" ht="15">
      <c r="G115" s="159"/>
      <c r="H115" s="159"/>
      <c r="I115" s="159"/>
      <c r="J115" s="159"/>
    </row>
    <row r="116" spans="1:10" ht="15.75">
      <c r="A116" s="384" t="str">
        <f>A90</f>
        <v>SENIORI</v>
      </c>
      <c r="B116" s="384"/>
      <c r="C116" s="384"/>
      <c r="D116" s="384"/>
      <c r="E116" s="384"/>
      <c r="F116" s="384"/>
      <c r="G116" s="384"/>
      <c r="H116" s="384"/>
      <c r="I116" s="384"/>
      <c r="J116" s="384"/>
    </row>
    <row r="117" spans="1:10" ht="15">
      <c r="A117" s="145"/>
      <c r="B117" s="145"/>
      <c r="C117" s="145"/>
      <c r="D117" s="145"/>
      <c r="E117" s="145"/>
      <c r="F117" s="145"/>
      <c r="G117" s="145"/>
      <c r="H117" s="145"/>
      <c r="I117" s="145"/>
      <c r="J117" s="145"/>
    </row>
    <row r="118" spans="1:12" ht="15.75">
      <c r="A118" s="385" t="str">
        <f>SKUPINE!A31</f>
        <v>SKUPINA   "C"</v>
      </c>
      <c r="B118" s="385"/>
      <c r="C118" s="386" t="s">
        <v>67</v>
      </c>
      <c r="D118" s="386"/>
      <c r="E118" s="386"/>
      <c r="F118" s="386"/>
      <c r="G118" s="386"/>
      <c r="H118" s="386"/>
      <c r="I118" s="387">
        <f>SKUPINE!A24</f>
        <v>1</v>
      </c>
      <c r="J118" s="387"/>
      <c r="K118" s="146"/>
      <c r="L118" s="146"/>
    </row>
    <row r="119" spans="1:12" ht="15">
      <c r="A119" s="145"/>
      <c r="B119" s="145"/>
      <c r="C119" s="380" t="s">
        <v>12</v>
      </c>
      <c r="D119" s="380"/>
      <c r="E119" s="380" t="s">
        <v>90</v>
      </c>
      <c r="F119" s="380"/>
      <c r="G119" s="380" t="s">
        <v>91</v>
      </c>
      <c r="H119" s="380"/>
      <c r="I119" s="381" t="s">
        <v>92</v>
      </c>
      <c r="J119" s="381"/>
      <c r="K119" s="382" t="s">
        <v>93</v>
      </c>
      <c r="L119" s="382"/>
    </row>
    <row r="120" spans="1:12" ht="18.75">
      <c r="A120" s="147" t="str">
        <f>SKUPINE!C39</f>
        <v>Anamarija Vugrin</v>
      </c>
      <c r="B120" s="147" t="str">
        <f>SKUPINE!E39</f>
        <v>Tea Hmelina</v>
      </c>
      <c r="C120" s="148"/>
      <c r="D120" s="149"/>
      <c r="E120" s="148"/>
      <c r="F120" s="149"/>
      <c r="G120" s="148"/>
      <c r="H120" s="149"/>
      <c r="I120" s="148"/>
      <c r="J120" s="149"/>
      <c r="K120" s="148"/>
      <c r="L120" s="149"/>
    </row>
    <row r="121" spans="7:12" ht="15">
      <c r="G121" s="383" t="s">
        <v>94</v>
      </c>
      <c r="H121" s="383"/>
      <c r="I121" s="383"/>
      <c r="J121" s="383"/>
      <c r="K121" s="153"/>
      <c r="L121" s="154"/>
    </row>
    <row r="122" spans="1:13" s="157" customFormat="1" ht="12.75">
      <c r="A122" s="155"/>
      <c r="B122" s="155"/>
      <c r="C122" s="155"/>
      <c r="D122" s="155"/>
      <c r="E122" s="155"/>
      <c r="F122" s="155"/>
      <c r="G122" s="155"/>
      <c r="H122" s="155"/>
      <c r="I122" s="155"/>
      <c r="J122" s="155"/>
      <c r="K122" s="156"/>
      <c r="L122" s="156"/>
      <c r="M122" s="156"/>
    </row>
    <row r="123" spans="1:13" s="157" customFormat="1" ht="12.75">
      <c r="A123" s="155"/>
      <c r="B123" s="155"/>
      <c r="C123" s="155"/>
      <c r="D123" s="155"/>
      <c r="E123" s="155"/>
      <c r="F123" s="155"/>
      <c r="G123" s="155"/>
      <c r="H123" s="155"/>
      <c r="I123" s="155"/>
      <c r="J123" s="155"/>
      <c r="K123" s="156"/>
      <c r="L123" s="156"/>
      <c r="M123" s="156"/>
    </row>
    <row r="124" spans="1:10" ht="15">
      <c r="A124" s="145"/>
      <c r="B124" s="145"/>
      <c r="C124" s="145"/>
      <c r="D124" s="145"/>
      <c r="E124" s="145"/>
      <c r="F124" s="145"/>
      <c r="G124" s="145"/>
      <c r="H124" s="145"/>
      <c r="I124" s="145"/>
      <c r="J124" s="145"/>
    </row>
    <row r="125" spans="1:10" ht="15.75">
      <c r="A125" s="384" t="str">
        <f>A116</f>
        <v>SENIORI</v>
      </c>
      <c r="B125" s="384"/>
      <c r="C125" s="384"/>
      <c r="D125" s="384"/>
      <c r="E125" s="384"/>
      <c r="F125" s="384"/>
      <c r="G125" s="384"/>
      <c r="H125" s="384"/>
      <c r="I125" s="384"/>
      <c r="J125" s="384"/>
    </row>
    <row r="126" spans="1:10" ht="15">
      <c r="A126" s="145"/>
      <c r="B126" s="145"/>
      <c r="C126" s="145"/>
      <c r="D126" s="145"/>
      <c r="E126" s="145"/>
      <c r="F126" s="145"/>
      <c r="G126" s="145"/>
      <c r="H126" s="145"/>
      <c r="I126" s="145"/>
      <c r="J126" s="145"/>
    </row>
    <row r="127" spans="1:12" ht="15.75">
      <c r="A127" s="385" t="str">
        <f>A118</f>
        <v>SKUPINA   "C"</v>
      </c>
      <c r="B127" s="385"/>
      <c r="C127" s="386" t="s">
        <v>67</v>
      </c>
      <c r="D127" s="386"/>
      <c r="E127" s="386"/>
      <c r="F127" s="386"/>
      <c r="G127" s="386"/>
      <c r="H127" s="386"/>
      <c r="I127" s="387">
        <f>SKUPINE!A26</f>
        <v>2</v>
      </c>
      <c r="J127" s="387"/>
      <c r="K127" s="146"/>
      <c r="L127" s="146"/>
    </row>
    <row r="128" spans="1:12" ht="15">
      <c r="A128" s="145"/>
      <c r="B128" s="145"/>
      <c r="C128" s="380" t="s">
        <v>12</v>
      </c>
      <c r="D128" s="380"/>
      <c r="E128" s="380" t="s">
        <v>90</v>
      </c>
      <c r="F128" s="380"/>
      <c r="G128" s="380" t="s">
        <v>91</v>
      </c>
      <c r="H128" s="380"/>
      <c r="I128" s="381" t="s">
        <v>92</v>
      </c>
      <c r="J128" s="381"/>
      <c r="K128" s="382" t="s">
        <v>93</v>
      </c>
      <c r="L128" s="382"/>
    </row>
    <row r="129" spans="1:12" ht="18.75">
      <c r="A129" s="147" t="str">
        <f>SKUPINE!C40</f>
        <v>Doris Hegedušić</v>
      </c>
      <c r="B129" s="147" t="str">
        <f>SKUPINE!E40</f>
        <v>Anamarija Vugrin</v>
      </c>
      <c r="C129" s="148"/>
      <c r="D129" s="149"/>
      <c r="E129" s="148"/>
      <c r="F129" s="149"/>
      <c r="G129" s="148"/>
      <c r="H129" s="149"/>
      <c r="I129" s="148"/>
      <c r="J129" s="149"/>
      <c r="K129" s="148"/>
      <c r="L129" s="149"/>
    </row>
    <row r="130" spans="7:12" ht="15">
      <c r="G130" s="383" t="s">
        <v>94</v>
      </c>
      <c r="H130" s="383"/>
      <c r="I130" s="383"/>
      <c r="J130" s="383"/>
      <c r="K130" s="153"/>
      <c r="L130" s="154"/>
    </row>
    <row r="131" spans="1:13" s="157" customFormat="1" ht="12.75">
      <c r="A131" s="156"/>
      <c r="B131" s="156"/>
      <c r="C131" s="156"/>
      <c r="D131" s="156"/>
      <c r="E131" s="156"/>
      <c r="F131" s="156"/>
      <c r="G131" s="156"/>
      <c r="H131" s="156"/>
      <c r="I131" s="156"/>
      <c r="J131" s="156"/>
      <c r="K131" s="156"/>
      <c r="L131" s="156"/>
      <c r="M131" s="156"/>
    </row>
    <row r="132" spans="1:13" s="157" customFormat="1" ht="12.75">
      <c r="A132" s="156"/>
      <c r="B132" s="156"/>
      <c r="C132" s="156"/>
      <c r="D132" s="156"/>
      <c r="E132" s="156"/>
      <c r="F132" s="156"/>
      <c r="G132" s="156"/>
      <c r="H132" s="156"/>
      <c r="I132" s="156"/>
      <c r="J132" s="156"/>
      <c r="K132" s="156"/>
      <c r="L132" s="156"/>
      <c r="M132" s="156"/>
    </row>
    <row r="134" spans="1:10" ht="15.75">
      <c r="A134" s="384" t="str">
        <f>A125</f>
        <v>SENIORI</v>
      </c>
      <c r="B134" s="384"/>
      <c r="C134" s="384"/>
      <c r="D134" s="384"/>
      <c r="E134" s="384"/>
      <c r="F134" s="384"/>
      <c r="G134" s="384"/>
      <c r="H134" s="384"/>
      <c r="I134" s="384"/>
      <c r="J134" s="384"/>
    </row>
    <row r="135" spans="1:10" ht="15">
      <c r="A135" s="145"/>
      <c r="B135" s="145"/>
      <c r="C135" s="145"/>
      <c r="D135" s="145"/>
      <c r="E135" s="145"/>
      <c r="F135" s="145"/>
      <c r="G135" s="145"/>
      <c r="H135" s="145"/>
      <c r="I135" s="145"/>
      <c r="J135" s="145"/>
    </row>
    <row r="136" spans="1:12" ht="15.75">
      <c r="A136" s="385" t="str">
        <f>SKUPINE!A31</f>
        <v>SKUPINA   "C"</v>
      </c>
      <c r="B136" s="385"/>
      <c r="C136" s="386" t="s">
        <v>67</v>
      </c>
      <c r="D136" s="386"/>
      <c r="E136" s="386"/>
      <c r="F136" s="386"/>
      <c r="G136" s="386"/>
      <c r="H136" s="386"/>
      <c r="I136" s="387">
        <f>SKUPINE!A40</f>
        <v>2</v>
      </c>
      <c r="J136" s="387"/>
      <c r="K136" s="146"/>
      <c r="L136" s="146"/>
    </row>
    <row r="137" spans="1:12" ht="15">
      <c r="A137" s="145"/>
      <c r="B137" s="145"/>
      <c r="C137" s="380" t="s">
        <v>12</v>
      </c>
      <c r="D137" s="380"/>
      <c r="E137" s="380" t="s">
        <v>90</v>
      </c>
      <c r="F137" s="380"/>
      <c r="G137" s="380" t="s">
        <v>91</v>
      </c>
      <c r="H137" s="380"/>
      <c r="I137" s="381" t="s">
        <v>92</v>
      </c>
      <c r="J137" s="381"/>
      <c r="K137" s="382" t="s">
        <v>93</v>
      </c>
      <c r="L137" s="382"/>
    </row>
    <row r="138" spans="1:12" ht="18.75">
      <c r="A138" s="147">
        <f>SKUPINE!C41</f>
        <v>0</v>
      </c>
      <c r="B138" s="147" t="str">
        <f>SKUPINE!E41</f>
        <v>Tea Hmelina</v>
      </c>
      <c r="C138" s="148"/>
      <c r="D138" s="149"/>
      <c r="E138" s="148"/>
      <c r="F138" s="149"/>
      <c r="G138" s="148"/>
      <c r="H138" s="149"/>
      <c r="I138" s="148"/>
      <c r="J138" s="149"/>
      <c r="K138" s="148"/>
      <c r="L138" s="149"/>
    </row>
    <row r="139" spans="7:12" ht="15">
      <c r="G139" s="383" t="s">
        <v>94</v>
      </c>
      <c r="H139" s="383"/>
      <c r="I139" s="383"/>
      <c r="J139" s="383"/>
      <c r="K139" s="153"/>
      <c r="L139" s="154"/>
    </row>
    <row r="140" spans="1:13" s="157" customFormat="1" ht="12.75">
      <c r="A140" s="156"/>
      <c r="B140" s="156"/>
      <c r="C140" s="156"/>
      <c r="D140" s="156"/>
      <c r="E140" s="156"/>
      <c r="F140" s="156"/>
      <c r="G140" s="156"/>
      <c r="H140" s="156"/>
      <c r="I140" s="156"/>
      <c r="J140" s="156"/>
      <c r="K140" s="156"/>
      <c r="L140" s="156"/>
      <c r="M140" s="156"/>
    </row>
    <row r="141" spans="1:13" s="157" customFormat="1" ht="12.75">
      <c r="A141" s="156"/>
      <c r="B141" s="156"/>
      <c r="C141" s="156"/>
      <c r="D141" s="156"/>
      <c r="E141" s="156"/>
      <c r="F141" s="156"/>
      <c r="G141" s="156"/>
      <c r="H141" s="156"/>
      <c r="I141" s="156"/>
      <c r="J141" s="156"/>
      <c r="K141" s="156"/>
      <c r="L141" s="156"/>
      <c r="M141" s="156"/>
    </row>
    <row r="143" spans="1:10" ht="15.75">
      <c r="A143" s="384" t="str">
        <f>A125</f>
        <v>SENIORI</v>
      </c>
      <c r="B143" s="384"/>
      <c r="C143" s="384"/>
      <c r="D143" s="384"/>
      <c r="E143" s="384"/>
      <c r="F143" s="384"/>
      <c r="G143" s="384"/>
      <c r="H143" s="384"/>
      <c r="I143" s="384"/>
      <c r="J143" s="384"/>
    </row>
    <row r="144" spans="1:10" ht="15">
      <c r="A144" s="145"/>
      <c r="B144" s="145"/>
      <c r="C144" s="145"/>
      <c r="D144" s="145"/>
      <c r="E144" s="145"/>
      <c r="F144" s="145"/>
      <c r="G144" s="145"/>
      <c r="H144" s="145"/>
      <c r="I144" s="145"/>
      <c r="J144" s="145"/>
    </row>
    <row r="145" spans="1:12" ht="15.75">
      <c r="A145" s="385" t="str">
        <f>A118</f>
        <v>SKUPINA   "C"</v>
      </c>
      <c r="B145" s="385"/>
      <c r="C145" s="386" t="s">
        <v>67</v>
      </c>
      <c r="D145" s="386"/>
      <c r="E145" s="386"/>
      <c r="F145" s="386"/>
      <c r="G145" s="386"/>
      <c r="H145" s="386"/>
      <c r="I145" s="387">
        <f>SKUPINE!A42</f>
        <v>3</v>
      </c>
      <c r="J145" s="387"/>
      <c r="K145" s="146"/>
      <c r="L145" s="146"/>
    </row>
    <row r="146" spans="1:12" ht="15">
      <c r="A146" s="145"/>
      <c r="B146" s="145"/>
      <c r="C146" s="380" t="s">
        <v>12</v>
      </c>
      <c r="D146" s="380"/>
      <c r="E146" s="380" t="s">
        <v>90</v>
      </c>
      <c r="F146" s="380"/>
      <c r="G146" s="380" t="s">
        <v>91</v>
      </c>
      <c r="H146" s="380"/>
      <c r="I146" s="381" t="s">
        <v>92</v>
      </c>
      <c r="J146" s="381"/>
      <c r="K146" s="382" t="s">
        <v>93</v>
      </c>
      <c r="L146" s="382"/>
    </row>
    <row r="147" spans="1:12" ht="18.75">
      <c r="A147" s="147" t="str">
        <f>SKUPINE!C42</f>
        <v>Tea Hmelina</v>
      </c>
      <c r="B147" s="147" t="str">
        <f>SKUPINE!E42</f>
        <v>Doris Hegedušić</v>
      </c>
      <c r="C147" s="148"/>
      <c r="D147" s="149"/>
      <c r="E147" s="148"/>
      <c r="F147" s="149"/>
      <c r="G147" s="148"/>
      <c r="H147" s="149"/>
      <c r="I147" s="148"/>
      <c r="J147" s="149"/>
      <c r="K147" s="148"/>
      <c r="L147" s="149"/>
    </row>
    <row r="148" spans="7:12" ht="15">
      <c r="G148" s="383" t="s">
        <v>94</v>
      </c>
      <c r="H148" s="383"/>
      <c r="I148" s="383"/>
      <c r="J148" s="383"/>
      <c r="K148" s="153"/>
      <c r="L148" s="154"/>
    </row>
    <row r="149" spans="1:13" s="157" customFormat="1" ht="12.75">
      <c r="A149" s="156"/>
      <c r="B149" s="156"/>
      <c r="C149" s="156"/>
      <c r="D149" s="156"/>
      <c r="E149" s="156"/>
      <c r="F149" s="156"/>
      <c r="G149" s="162"/>
      <c r="H149" s="162"/>
      <c r="I149" s="162"/>
      <c r="J149" s="162"/>
      <c r="K149" s="156"/>
      <c r="L149" s="156"/>
      <c r="M149" s="156"/>
    </row>
    <row r="150" spans="1:13" s="157" customFormat="1" ht="12.75">
      <c r="A150" s="156"/>
      <c r="B150" s="156"/>
      <c r="C150" s="156"/>
      <c r="D150" s="156"/>
      <c r="E150" s="156"/>
      <c r="F150" s="156"/>
      <c r="G150" s="162"/>
      <c r="H150" s="162"/>
      <c r="I150" s="162"/>
      <c r="J150" s="162"/>
      <c r="K150" s="156"/>
      <c r="L150" s="156"/>
      <c r="M150" s="156"/>
    </row>
    <row r="151" spans="7:10" ht="15">
      <c r="G151" s="159"/>
      <c r="H151" s="159"/>
      <c r="I151" s="159"/>
      <c r="J151" s="159"/>
    </row>
    <row r="152" spans="1:10" ht="15.75">
      <c r="A152" s="384" t="str">
        <f>A143</f>
        <v>SENIORI</v>
      </c>
      <c r="B152" s="384"/>
      <c r="C152" s="384"/>
      <c r="D152" s="384"/>
      <c r="E152" s="384"/>
      <c r="F152" s="384"/>
      <c r="G152" s="384"/>
      <c r="H152" s="384"/>
      <c r="I152" s="384"/>
      <c r="J152" s="384"/>
    </row>
    <row r="153" spans="1:10" ht="15">
      <c r="A153" s="145"/>
      <c r="B153" s="145"/>
      <c r="C153" s="145"/>
      <c r="D153" s="145"/>
      <c r="E153" s="145"/>
      <c r="F153" s="145"/>
      <c r="G153" s="145"/>
      <c r="H153" s="145"/>
      <c r="I153" s="145"/>
      <c r="J153" s="145"/>
    </row>
    <row r="154" spans="1:12" ht="15.75">
      <c r="A154" s="385" t="str">
        <f>SKUPINE!A31</f>
        <v>SKUPINA   "C"</v>
      </c>
      <c r="B154" s="385"/>
      <c r="C154" s="386" t="s">
        <v>67</v>
      </c>
      <c r="D154" s="386"/>
      <c r="E154" s="386"/>
      <c r="F154" s="386"/>
      <c r="G154" s="386"/>
      <c r="H154" s="386"/>
      <c r="I154" s="387">
        <f>SKUPINE!A42</f>
        <v>3</v>
      </c>
      <c r="J154" s="387"/>
      <c r="K154" s="146"/>
      <c r="L154" s="146"/>
    </row>
    <row r="155" spans="1:12" ht="15">
      <c r="A155" s="145"/>
      <c r="B155" s="145"/>
      <c r="C155" s="380" t="s">
        <v>12</v>
      </c>
      <c r="D155" s="380"/>
      <c r="E155" s="380" t="s">
        <v>90</v>
      </c>
      <c r="F155" s="380"/>
      <c r="G155" s="380" t="s">
        <v>91</v>
      </c>
      <c r="H155" s="380"/>
      <c r="I155" s="381" t="s">
        <v>92</v>
      </c>
      <c r="J155" s="381"/>
      <c r="K155" s="382" t="s">
        <v>93</v>
      </c>
      <c r="L155" s="382"/>
    </row>
    <row r="156" spans="1:12" ht="18.75">
      <c r="A156" s="147" t="str">
        <f>SKUPINE!C43</f>
        <v>Anamarija Vugrin</v>
      </c>
      <c r="B156" s="147">
        <f>SKUPINE!E43</f>
        <v>0</v>
      </c>
      <c r="C156" s="148"/>
      <c r="D156" s="149"/>
      <c r="E156" s="148"/>
      <c r="F156" s="149"/>
      <c r="G156" s="148"/>
      <c r="H156" s="149"/>
      <c r="I156" s="148"/>
      <c r="J156" s="149"/>
      <c r="K156" s="148"/>
      <c r="L156" s="149"/>
    </row>
    <row r="157" spans="7:12" ht="15">
      <c r="G157" s="383" t="s">
        <v>94</v>
      </c>
      <c r="H157" s="383"/>
      <c r="I157" s="383"/>
      <c r="J157" s="383"/>
      <c r="K157" s="153"/>
      <c r="L157" s="154"/>
    </row>
    <row r="158" spans="7:12" ht="15">
      <c r="G158" s="159"/>
      <c r="H158" s="159"/>
      <c r="I158" s="159"/>
      <c r="J158" s="160"/>
      <c r="K158" s="161"/>
      <c r="L158" s="161"/>
    </row>
    <row r="159" spans="7:12" ht="15">
      <c r="G159" s="159"/>
      <c r="H159" s="159"/>
      <c r="I159" s="159"/>
      <c r="J159" s="160"/>
      <c r="K159" s="161"/>
      <c r="L159" s="161"/>
    </row>
    <row r="160" spans="1:10" ht="15.75">
      <c r="A160" s="384" t="str">
        <f>A152</f>
        <v>SENIORI</v>
      </c>
      <c r="B160" s="384"/>
      <c r="C160" s="384"/>
      <c r="D160" s="384"/>
      <c r="E160" s="384"/>
      <c r="F160" s="384"/>
      <c r="G160" s="384"/>
      <c r="H160" s="384"/>
      <c r="I160" s="384"/>
      <c r="J160" s="384"/>
    </row>
    <row r="161" spans="1:10" ht="15">
      <c r="A161" s="145"/>
      <c r="B161" s="145"/>
      <c r="C161" s="145"/>
      <c r="D161" s="145"/>
      <c r="E161" s="145"/>
      <c r="F161" s="145"/>
      <c r="G161" s="145"/>
      <c r="H161" s="145"/>
      <c r="I161" s="145"/>
      <c r="J161" s="145"/>
    </row>
    <row r="162" spans="1:12" ht="15.75">
      <c r="A162" s="385" t="str">
        <f>SKUPINE!A46</f>
        <v>SKUPINA   "D"</v>
      </c>
      <c r="B162" s="385"/>
      <c r="C162" s="386" t="s">
        <v>67</v>
      </c>
      <c r="D162" s="386"/>
      <c r="E162" s="386"/>
      <c r="F162" s="386"/>
      <c r="G162" s="386"/>
      <c r="H162" s="386"/>
      <c r="I162" s="387">
        <f>SKUPINE!A53</f>
        <v>1</v>
      </c>
      <c r="J162" s="387"/>
      <c r="K162" s="146"/>
      <c r="L162" s="146"/>
    </row>
    <row r="163" spans="1:12" ht="15">
      <c r="A163" s="145"/>
      <c r="B163" s="145"/>
      <c r="C163" s="380" t="s">
        <v>12</v>
      </c>
      <c r="D163" s="380"/>
      <c r="E163" s="380" t="s">
        <v>90</v>
      </c>
      <c r="F163" s="380"/>
      <c r="G163" s="380" t="s">
        <v>91</v>
      </c>
      <c r="H163" s="380"/>
      <c r="I163" s="381" t="s">
        <v>92</v>
      </c>
      <c r="J163" s="381"/>
      <c r="K163" s="382" t="s">
        <v>93</v>
      </c>
      <c r="L163" s="382"/>
    </row>
    <row r="164" spans="1:12" ht="18.75">
      <c r="A164" s="147">
        <f>SKUPINE!C53</f>
        <v>0</v>
      </c>
      <c r="B164" s="147">
        <f>SKUPINE!E53</f>
        <v>0</v>
      </c>
      <c r="C164" s="148"/>
      <c r="D164" s="149"/>
      <c r="E164" s="148"/>
      <c r="F164" s="149"/>
      <c r="G164" s="148"/>
      <c r="H164" s="149"/>
      <c r="I164" s="148"/>
      <c r="J164" s="149"/>
      <c r="K164" s="148"/>
      <c r="L164" s="149"/>
    </row>
    <row r="165" spans="7:12" ht="15">
      <c r="G165" s="383" t="s">
        <v>94</v>
      </c>
      <c r="H165" s="383"/>
      <c r="I165" s="383"/>
      <c r="J165" s="383"/>
      <c r="K165" s="153"/>
      <c r="L165" s="154"/>
    </row>
    <row r="166" spans="1:13" s="157" customFormat="1" ht="12.75">
      <c r="A166" s="156"/>
      <c r="B166" s="156"/>
      <c r="C166" s="156"/>
      <c r="D166" s="156"/>
      <c r="E166" s="156"/>
      <c r="F166" s="156"/>
      <c r="G166" s="162"/>
      <c r="H166" s="162"/>
      <c r="I166" s="162"/>
      <c r="J166" s="162"/>
      <c r="K166" s="156"/>
      <c r="L166" s="156"/>
      <c r="M166" s="156"/>
    </row>
    <row r="167" spans="1:13" s="157" customFormat="1" ht="12.75">
      <c r="A167" s="156"/>
      <c r="B167" s="156"/>
      <c r="C167" s="156"/>
      <c r="D167" s="156"/>
      <c r="E167" s="156"/>
      <c r="F167" s="156"/>
      <c r="G167" s="162"/>
      <c r="H167" s="162"/>
      <c r="I167" s="162"/>
      <c r="J167" s="162"/>
      <c r="K167" s="156"/>
      <c r="L167" s="156"/>
      <c r="M167" s="156"/>
    </row>
    <row r="168" spans="1:1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</row>
    <row r="169" spans="1:10" ht="15.75">
      <c r="A169" s="384" t="str">
        <f>A143</f>
        <v>SENIORI</v>
      </c>
      <c r="B169" s="384"/>
      <c r="C169" s="384"/>
      <c r="D169" s="384"/>
      <c r="E169" s="384"/>
      <c r="F169" s="384"/>
      <c r="G169" s="384"/>
      <c r="H169" s="384"/>
      <c r="I169" s="384"/>
      <c r="J169" s="384"/>
    </row>
    <row r="170" spans="1:10" ht="15">
      <c r="A170" s="145"/>
      <c r="B170" s="145"/>
      <c r="C170" s="145"/>
      <c r="D170" s="145"/>
      <c r="E170" s="145"/>
      <c r="F170" s="145"/>
      <c r="G170" s="145"/>
      <c r="H170" s="145"/>
      <c r="I170" s="145"/>
      <c r="J170" s="145"/>
    </row>
    <row r="171" spans="1:12" ht="15.75">
      <c r="A171" s="385" t="str">
        <f>SKUPINE!A46</f>
        <v>SKUPINA   "D"</v>
      </c>
      <c r="B171" s="385"/>
      <c r="C171" s="386" t="s">
        <v>67</v>
      </c>
      <c r="D171" s="386"/>
      <c r="E171" s="386"/>
      <c r="F171" s="386"/>
      <c r="G171" s="386"/>
      <c r="H171" s="386"/>
      <c r="I171" s="387">
        <f>SKUPINE!A53</f>
        <v>1</v>
      </c>
      <c r="J171" s="387"/>
      <c r="K171" s="146"/>
      <c r="L171" s="146"/>
    </row>
    <row r="172" spans="1:12" ht="15">
      <c r="A172" s="145"/>
      <c r="B172" s="145"/>
      <c r="C172" s="380" t="s">
        <v>12</v>
      </c>
      <c r="D172" s="380"/>
      <c r="E172" s="380" t="s">
        <v>90</v>
      </c>
      <c r="F172" s="380"/>
      <c r="G172" s="380" t="s">
        <v>91</v>
      </c>
      <c r="H172" s="380"/>
      <c r="I172" s="381" t="s">
        <v>92</v>
      </c>
      <c r="J172" s="381"/>
      <c r="K172" s="382" t="s">
        <v>93</v>
      </c>
      <c r="L172" s="382"/>
    </row>
    <row r="173" spans="1:12" ht="18.75">
      <c r="A173" s="147">
        <f>SKUPINE!C54</f>
        <v>0</v>
      </c>
      <c r="B173" s="147">
        <f>SKUPINE!E54</f>
        <v>0</v>
      </c>
      <c r="C173" s="148"/>
      <c r="D173" s="149"/>
      <c r="E173" s="148"/>
      <c r="F173" s="149"/>
      <c r="G173" s="148"/>
      <c r="H173" s="149"/>
      <c r="I173" s="148"/>
      <c r="J173" s="149"/>
      <c r="K173" s="148"/>
      <c r="L173" s="149"/>
    </row>
    <row r="174" spans="7:12" ht="15">
      <c r="G174" s="383" t="s">
        <v>94</v>
      </c>
      <c r="H174" s="383"/>
      <c r="I174" s="383"/>
      <c r="J174" s="383"/>
      <c r="K174" s="153"/>
      <c r="L174" s="154"/>
    </row>
    <row r="175" spans="1:13" s="157" customFormat="1" ht="12.75">
      <c r="A175" s="155"/>
      <c r="B175" s="155"/>
      <c r="C175" s="155"/>
      <c r="D175" s="155"/>
      <c r="E175" s="155"/>
      <c r="F175" s="155"/>
      <c r="G175" s="155"/>
      <c r="H175" s="155"/>
      <c r="I175" s="155"/>
      <c r="J175" s="155"/>
      <c r="K175" s="156"/>
      <c r="L175" s="156"/>
      <c r="M175" s="156"/>
    </row>
    <row r="176" spans="1:13" s="157" customFormat="1" ht="12.75">
      <c r="A176" s="155"/>
      <c r="B176" s="155"/>
      <c r="C176" s="155"/>
      <c r="D176" s="155"/>
      <c r="E176" s="155"/>
      <c r="F176" s="155"/>
      <c r="G176" s="155"/>
      <c r="H176" s="155"/>
      <c r="I176" s="155"/>
      <c r="J176" s="155"/>
      <c r="K176" s="156"/>
      <c r="L176" s="156"/>
      <c r="M176" s="156"/>
    </row>
    <row r="177" spans="1:10" ht="15">
      <c r="A177" s="145"/>
      <c r="B177" s="145"/>
      <c r="C177" s="145"/>
      <c r="D177" s="145"/>
      <c r="E177" s="145"/>
      <c r="F177" s="145"/>
      <c r="G177" s="145"/>
      <c r="H177" s="145"/>
      <c r="I177" s="145"/>
      <c r="J177" s="145"/>
    </row>
    <row r="178" spans="1:10" ht="15.75">
      <c r="A178" s="384" t="str">
        <f>A169</f>
        <v>SENIORI</v>
      </c>
      <c r="B178" s="384"/>
      <c r="C178" s="384"/>
      <c r="D178" s="384"/>
      <c r="E178" s="384"/>
      <c r="F178" s="384"/>
      <c r="G178" s="384"/>
      <c r="H178" s="384"/>
      <c r="I178" s="384"/>
      <c r="J178" s="384"/>
    </row>
    <row r="179" spans="1:10" ht="15">
      <c r="A179" s="145"/>
      <c r="B179" s="145"/>
      <c r="C179" s="145"/>
      <c r="D179" s="145"/>
      <c r="E179" s="145"/>
      <c r="F179" s="145"/>
      <c r="G179" s="145"/>
      <c r="H179" s="145"/>
      <c r="I179" s="145"/>
      <c r="J179" s="145"/>
    </row>
    <row r="180" spans="1:12" ht="15.75">
      <c r="A180" s="385" t="str">
        <f>A171</f>
        <v>SKUPINA   "D"</v>
      </c>
      <c r="B180" s="385"/>
      <c r="C180" s="386" t="s">
        <v>67</v>
      </c>
      <c r="D180" s="386"/>
      <c r="E180" s="386"/>
      <c r="F180" s="386"/>
      <c r="G180" s="386"/>
      <c r="H180" s="386"/>
      <c r="I180" s="387">
        <f>SKUPINE!A55</f>
        <v>2</v>
      </c>
      <c r="J180" s="387"/>
      <c r="K180" s="146"/>
      <c r="L180" s="146"/>
    </row>
    <row r="181" spans="1:12" ht="15">
      <c r="A181" s="145"/>
      <c r="B181" s="145"/>
      <c r="C181" s="380" t="s">
        <v>12</v>
      </c>
      <c r="D181" s="380"/>
      <c r="E181" s="380" t="s">
        <v>90</v>
      </c>
      <c r="F181" s="380"/>
      <c r="G181" s="380" t="s">
        <v>91</v>
      </c>
      <c r="H181" s="380"/>
      <c r="I181" s="381" t="s">
        <v>92</v>
      </c>
      <c r="J181" s="381"/>
      <c r="K181" s="382" t="s">
        <v>93</v>
      </c>
      <c r="L181" s="382"/>
    </row>
    <row r="182" spans="1:12" ht="18.75">
      <c r="A182" s="147">
        <f>SKUPINE!C55</f>
        <v>0</v>
      </c>
      <c r="B182" s="147">
        <f>SKUPINE!E55</f>
        <v>0</v>
      </c>
      <c r="C182" s="148"/>
      <c r="D182" s="149"/>
      <c r="E182" s="148"/>
      <c r="F182" s="149"/>
      <c r="G182" s="148"/>
      <c r="H182" s="149"/>
      <c r="I182" s="148"/>
      <c r="J182" s="149"/>
      <c r="K182" s="148"/>
      <c r="L182" s="149"/>
    </row>
    <row r="183" spans="7:12" ht="15">
      <c r="G183" s="383" t="s">
        <v>94</v>
      </c>
      <c r="H183" s="383"/>
      <c r="I183" s="383"/>
      <c r="J183" s="383"/>
      <c r="K183" s="153"/>
      <c r="L183" s="154"/>
    </row>
    <row r="184" spans="1:13" s="157" customFormat="1" ht="12.75">
      <c r="A184" s="156"/>
      <c r="B184" s="156"/>
      <c r="C184" s="156"/>
      <c r="D184" s="156"/>
      <c r="E184" s="156"/>
      <c r="F184" s="156"/>
      <c r="G184" s="156"/>
      <c r="H184" s="156"/>
      <c r="I184" s="156"/>
      <c r="J184" s="156"/>
      <c r="K184" s="156"/>
      <c r="L184" s="156"/>
      <c r="M184" s="156"/>
    </row>
    <row r="185" spans="1:13" s="157" customFormat="1" ht="12.75">
      <c r="A185" s="156"/>
      <c r="B185" s="156"/>
      <c r="C185" s="156"/>
      <c r="D185" s="156"/>
      <c r="E185" s="156"/>
      <c r="F185" s="156"/>
      <c r="G185" s="156"/>
      <c r="H185" s="156"/>
      <c r="I185" s="156"/>
      <c r="J185" s="156"/>
      <c r="K185" s="156"/>
      <c r="L185" s="156"/>
      <c r="M185" s="156"/>
    </row>
    <row r="186" spans="1:10" ht="15">
      <c r="A186" s="145"/>
      <c r="B186" s="145"/>
      <c r="C186" s="145"/>
      <c r="D186" s="145"/>
      <c r="E186" s="145"/>
      <c r="F186" s="145"/>
      <c r="G186" s="145"/>
      <c r="H186" s="145"/>
      <c r="I186" s="145"/>
      <c r="J186" s="145"/>
    </row>
    <row r="187" spans="1:10" ht="15.75">
      <c r="A187" s="384" t="str">
        <f>A178</f>
        <v>SENIORI</v>
      </c>
      <c r="B187" s="384"/>
      <c r="C187" s="384"/>
      <c r="D187" s="384"/>
      <c r="E187" s="384"/>
      <c r="F187" s="384"/>
      <c r="G187" s="384"/>
      <c r="H187" s="384"/>
      <c r="I187" s="384"/>
      <c r="J187" s="384"/>
    </row>
    <row r="188" spans="1:10" ht="15">
      <c r="A188" s="145"/>
      <c r="B188" s="145"/>
      <c r="C188" s="145"/>
      <c r="D188" s="145"/>
      <c r="E188" s="145"/>
      <c r="F188" s="145"/>
      <c r="G188" s="145"/>
      <c r="H188" s="145"/>
      <c r="I188" s="145"/>
      <c r="J188" s="145"/>
    </row>
    <row r="189" spans="1:12" ht="15.75">
      <c r="A189" s="385" t="str">
        <f>SKUPINE!A46</f>
        <v>SKUPINA   "D"</v>
      </c>
      <c r="B189" s="385"/>
      <c r="C189" s="386" t="s">
        <v>67</v>
      </c>
      <c r="D189" s="386"/>
      <c r="E189" s="386"/>
      <c r="F189" s="386"/>
      <c r="G189" s="386"/>
      <c r="H189" s="386"/>
      <c r="I189" s="387">
        <f>SKUPINE!A55</f>
        <v>2</v>
      </c>
      <c r="J189" s="387"/>
      <c r="K189" s="146"/>
      <c r="L189" s="146"/>
    </row>
    <row r="190" spans="1:12" ht="15">
      <c r="A190" s="145"/>
      <c r="B190" s="145"/>
      <c r="C190" s="380" t="s">
        <v>12</v>
      </c>
      <c r="D190" s="380"/>
      <c r="E190" s="380" t="s">
        <v>90</v>
      </c>
      <c r="F190" s="380"/>
      <c r="G190" s="380" t="s">
        <v>91</v>
      </c>
      <c r="H190" s="380"/>
      <c r="I190" s="381" t="s">
        <v>92</v>
      </c>
      <c r="J190" s="381"/>
      <c r="K190" s="382" t="s">
        <v>93</v>
      </c>
      <c r="L190" s="382"/>
    </row>
    <row r="191" spans="1:12" ht="18.75">
      <c r="A191" s="147">
        <f>SKUPINE!C56</f>
        <v>0</v>
      </c>
      <c r="B191" s="147">
        <f>SKUPINE!E56</f>
        <v>0</v>
      </c>
      <c r="C191" s="148"/>
      <c r="D191" s="149"/>
      <c r="E191" s="148"/>
      <c r="F191" s="149"/>
      <c r="G191" s="148"/>
      <c r="H191" s="149"/>
      <c r="I191" s="148"/>
      <c r="J191" s="149"/>
      <c r="K191" s="148"/>
      <c r="L191" s="149"/>
    </row>
    <row r="192" spans="7:12" ht="15">
      <c r="G192" s="383" t="s">
        <v>94</v>
      </c>
      <c r="H192" s="383"/>
      <c r="I192" s="383"/>
      <c r="J192" s="383"/>
      <c r="K192" s="153"/>
      <c r="L192" s="154"/>
    </row>
    <row r="193" spans="1:13" s="157" customFormat="1" ht="12.75">
      <c r="A193" s="156"/>
      <c r="B193" s="156"/>
      <c r="C193" s="156"/>
      <c r="D193" s="156"/>
      <c r="E193" s="156"/>
      <c r="F193" s="156"/>
      <c r="G193" s="156"/>
      <c r="H193" s="156"/>
      <c r="I193" s="156"/>
      <c r="J193" s="156"/>
      <c r="K193" s="156"/>
      <c r="L193" s="156"/>
      <c r="M193" s="156"/>
    </row>
    <row r="194" spans="1:13" s="157" customFormat="1" ht="12.75">
      <c r="A194" s="156"/>
      <c r="B194" s="156"/>
      <c r="C194" s="156"/>
      <c r="D194" s="156"/>
      <c r="E194" s="156"/>
      <c r="F194" s="156"/>
      <c r="G194" s="156"/>
      <c r="H194" s="156"/>
      <c r="I194" s="156"/>
      <c r="J194" s="156"/>
      <c r="K194" s="156"/>
      <c r="L194" s="156"/>
      <c r="M194" s="156"/>
    </row>
    <row r="196" spans="1:10" ht="15.75">
      <c r="A196" s="384" t="str">
        <f>A178</f>
        <v>SENIORI</v>
      </c>
      <c r="B196" s="384"/>
      <c r="C196" s="384"/>
      <c r="D196" s="384"/>
      <c r="E196" s="384"/>
      <c r="F196" s="384"/>
      <c r="G196" s="384"/>
      <c r="H196" s="384"/>
      <c r="I196" s="384"/>
      <c r="J196" s="384"/>
    </row>
    <row r="197" spans="1:10" ht="15">
      <c r="A197" s="145"/>
      <c r="B197" s="145"/>
      <c r="C197" s="145"/>
      <c r="D197" s="145"/>
      <c r="E197" s="145"/>
      <c r="F197" s="145"/>
      <c r="G197" s="145"/>
      <c r="H197" s="145"/>
      <c r="I197" s="145"/>
      <c r="J197" s="145"/>
    </row>
    <row r="198" spans="1:12" ht="15.75">
      <c r="A198" s="385" t="str">
        <f>A171</f>
        <v>SKUPINA   "D"</v>
      </c>
      <c r="B198" s="385"/>
      <c r="C198" s="386" t="s">
        <v>67</v>
      </c>
      <c r="D198" s="386"/>
      <c r="E198" s="386"/>
      <c r="F198" s="386"/>
      <c r="G198" s="386"/>
      <c r="H198" s="386"/>
      <c r="I198" s="387">
        <f>SKUPINE!A57</f>
        <v>3</v>
      </c>
      <c r="J198" s="387"/>
      <c r="K198" s="146"/>
      <c r="L198" s="146"/>
    </row>
    <row r="199" spans="1:12" ht="15">
      <c r="A199" s="145"/>
      <c r="B199" s="145"/>
      <c r="C199" s="380" t="s">
        <v>12</v>
      </c>
      <c r="D199" s="380"/>
      <c r="E199" s="380" t="s">
        <v>90</v>
      </c>
      <c r="F199" s="380"/>
      <c r="G199" s="380" t="s">
        <v>91</v>
      </c>
      <c r="H199" s="380"/>
      <c r="I199" s="381" t="s">
        <v>92</v>
      </c>
      <c r="J199" s="381"/>
      <c r="K199" s="382" t="s">
        <v>93</v>
      </c>
      <c r="L199" s="382"/>
    </row>
    <row r="200" spans="1:12" ht="18.75">
      <c r="A200" s="147">
        <f>SKUPINE!C57</f>
        <v>0</v>
      </c>
      <c r="B200" s="147">
        <f>SKUPINE!E57</f>
        <v>0</v>
      </c>
      <c r="C200" s="148"/>
      <c r="D200" s="149"/>
      <c r="E200" s="148"/>
      <c r="F200" s="149"/>
      <c r="G200" s="148"/>
      <c r="H200" s="149"/>
      <c r="I200" s="148"/>
      <c r="J200" s="149"/>
      <c r="K200" s="148"/>
      <c r="L200" s="149"/>
    </row>
    <row r="201" spans="7:12" ht="15">
      <c r="G201" s="383" t="s">
        <v>94</v>
      </c>
      <c r="H201" s="383"/>
      <c r="I201" s="383"/>
      <c r="J201" s="383"/>
      <c r="K201" s="153"/>
      <c r="L201" s="154"/>
    </row>
    <row r="202" spans="1:13" s="157" customFormat="1" ht="12.75">
      <c r="A202" s="156"/>
      <c r="B202" s="156"/>
      <c r="C202" s="156"/>
      <c r="D202" s="156"/>
      <c r="E202" s="156"/>
      <c r="F202" s="156"/>
      <c r="G202" s="162"/>
      <c r="H202" s="162"/>
      <c r="I202" s="162"/>
      <c r="J202" s="162"/>
      <c r="K202" s="156"/>
      <c r="L202" s="156"/>
      <c r="M202" s="156"/>
    </row>
    <row r="203" spans="1:13" s="157" customFormat="1" ht="12.75">
      <c r="A203" s="156"/>
      <c r="B203" s="156"/>
      <c r="C203" s="156"/>
      <c r="D203" s="156"/>
      <c r="E203" s="156"/>
      <c r="F203" s="156"/>
      <c r="G203" s="162"/>
      <c r="H203" s="162"/>
      <c r="I203" s="162"/>
      <c r="J203" s="162"/>
      <c r="K203" s="156"/>
      <c r="L203" s="156"/>
      <c r="M203" s="156"/>
    </row>
    <row r="204" spans="7:10" ht="15">
      <c r="G204" s="159"/>
      <c r="H204" s="159"/>
      <c r="I204" s="159"/>
      <c r="J204" s="159"/>
    </row>
    <row r="205" spans="1:10" ht="15.75">
      <c r="A205" s="384" t="str">
        <f>A196</f>
        <v>SENIORI</v>
      </c>
      <c r="B205" s="384"/>
      <c r="C205" s="384"/>
      <c r="D205" s="384"/>
      <c r="E205" s="384"/>
      <c r="F205" s="384"/>
      <c r="G205" s="384"/>
      <c r="H205" s="384"/>
      <c r="I205" s="384"/>
      <c r="J205" s="384"/>
    </row>
    <row r="206" spans="1:10" ht="15">
      <c r="A206" s="145"/>
      <c r="B206" s="145"/>
      <c r="C206" s="145"/>
      <c r="D206" s="145"/>
      <c r="E206" s="145"/>
      <c r="F206" s="145"/>
      <c r="G206" s="145"/>
      <c r="H206" s="145"/>
      <c r="I206" s="145"/>
      <c r="J206" s="145"/>
    </row>
    <row r="207" spans="1:12" ht="15.75">
      <c r="A207" s="385" t="str">
        <f>SKUPINE!A46</f>
        <v>SKUPINA   "D"</v>
      </c>
      <c r="B207" s="385"/>
      <c r="C207" s="386" t="s">
        <v>67</v>
      </c>
      <c r="D207" s="386"/>
      <c r="E207" s="386"/>
      <c r="F207" s="386"/>
      <c r="G207" s="386"/>
      <c r="H207" s="386"/>
      <c r="I207" s="387">
        <f>SKUPINE!A57</f>
        <v>3</v>
      </c>
      <c r="J207" s="387"/>
      <c r="K207" s="146"/>
      <c r="L207" s="146"/>
    </row>
    <row r="208" spans="1:12" ht="15">
      <c r="A208" s="145"/>
      <c r="B208" s="145"/>
      <c r="C208" s="380" t="s">
        <v>12</v>
      </c>
      <c r="D208" s="380"/>
      <c r="E208" s="380" t="s">
        <v>90</v>
      </c>
      <c r="F208" s="380"/>
      <c r="G208" s="380" t="s">
        <v>91</v>
      </c>
      <c r="H208" s="380"/>
      <c r="I208" s="381" t="s">
        <v>92</v>
      </c>
      <c r="J208" s="381"/>
      <c r="K208" s="382" t="s">
        <v>93</v>
      </c>
      <c r="L208" s="382"/>
    </row>
    <row r="209" spans="1:12" ht="18.75">
      <c r="A209" s="147">
        <f>SKUPINE!C58</f>
        <v>0</v>
      </c>
      <c r="B209" s="147">
        <f>SKUPINE!E58</f>
        <v>0</v>
      </c>
      <c r="C209" s="148"/>
      <c r="D209" s="149"/>
      <c r="E209" s="148"/>
      <c r="F209" s="149"/>
      <c r="G209" s="148"/>
      <c r="H209" s="149"/>
      <c r="I209" s="148"/>
      <c r="J209" s="149"/>
      <c r="K209" s="148"/>
      <c r="L209" s="149"/>
    </row>
    <row r="210" spans="7:12" ht="15">
      <c r="G210" s="383" t="s">
        <v>94</v>
      </c>
      <c r="H210" s="383"/>
      <c r="I210" s="383"/>
      <c r="J210" s="383"/>
      <c r="K210" s="153"/>
      <c r="L210" s="154"/>
    </row>
    <row r="211" spans="7:12" ht="15">
      <c r="G211" s="159"/>
      <c r="H211" s="159"/>
      <c r="I211" s="159"/>
      <c r="J211" s="160"/>
      <c r="K211" s="161"/>
      <c r="L211" s="161"/>
    </row>
    <row r="212" spans="7:12" ht="15">
      <c r="G212" s="159"/>
      <c r="H212" s="159"/>
      <c r="I212" s="159"/>
      <c r="J212" s="160"/>
      <c r="K212" s="161"/>
      <c r="L212" s="161"/>
    </row>
    <row r="213" spans="1:10" ht="15.75">
      <c r="A213" s="384" t="str">
        <f>A205</f>
        <v>SENIORI</v>
      </c>
      <c r="B213" s="384"/>
      <c r="C213" s="384"/>
      <c r="D213" s="384"/>
      <c r="E213" s="384"/>
      <c r="F213" s="384"/>
      <c r="G213" s="384"/>
      <c r="H213" s="384"/>
      <c r="I213" s="384"/>
      <c r="J213" s="384"/>
    </row>
    <row r="214" spans="1:10" ht="15">
      <c r="A214" s="145"/>
      <c r="B214" s="145"/>
      <c r="C214" s="145"/>
      <c r="D214" s="145"/>
      <c r="E214" s="145"/>
      <c r="F214" s="145"/>
      <c r="G214" s="145"/>
      <c r="H214" s="145"/>
      <c r="I214" s="145"/>
      <c r="J214" s="145"/>
    </row>
    <row r="215" spans="1:12" ht="15.75">
      <c r="A215" s="385" t="str">
        <f>SKUPINE!A60</f>
        <v>SKUPINA   "E"</v>
      </c>
      <c r="B215" s="385"/>
      <c r="C215" s="386" t="s">
        <v>67</v>
      </c>
      <c r="D215" s="386"/>
      <c r="E215" s="386"/>
      <c r="F215" s="386"/>
      <c r="G215" s="386"/>
      <c r="H215" s="386"/>
      <c r="I215" s="387">
        <f>SKUPINE!A67</f>
        <v>1</v>
      </c>
      <c r="J215" s="387"/>
      <c r="K215" s="146"/>
      <c r="L215" s="146"/>
    </row>
    <row r="216" spans="1:12" ht="15">
      <c r="A216" s="145"/>
      <c r="B216" s="145"/>
      <c r="C216" s="380" t="s">
        <v>12</v>
      </c>
      <c r="D216" s="380"/>
      <c r="E216" s="380" t="s">
        <v>90</v>
      </c>
      <c r="F216" s="380"/>
      <c r="G216" s="380" t="s">
        <v>91</v>
      </c>
      <c r="H216" s="380"/>
      <c r="I216" s="381" t="s">
        <v>92</v>
      </c>
      <c r="J216" s="381"/>
      <c r="K216" s="382" t="s">
        <v>93</v>
      </c>
      <c r="L216" s="382"/>
    </row>
    <row r="217" spans="1:12" ht="18.75">
      <c r="A217" s="147">
        <f>SKUPINE!C67</f>
        <v>0</v>
      </c>
      <c r="B217" s="147">
        <f>SKUPINE!E67</f>
        <v>0</v>
      </c>
      <c r="C217" s="148"/>
      <c r="D217" s="149"/>
      <c r="E217" s="148"/>
      <c r="F217" s="149"/>
      <c r="G217" s="148"/>
      <c r="H217" s="149"/>
      <c r="I217" s="148"/>
      <c r="J217" s="149"/>
      <c r="K217" s="148"/>
      <c r="L217" s="149"/>
    </row>
    <row r="218" spans="7:12" ht="15">
      <c r="G218" s="383" t="s">
        <v>94</v>
      </c>
      <c r="H218" s="383"/>
      <c r="I218" s="383"/>
      <c r="J218" s="383"/>
      <c r="K218" s="153"/>
      <c r="L218" s="154"/>
    </row>
    <row r="219" spans="1:13" s="157" customFormat="1" ht="12.75">
      <c r="A219" s="156"/>
      <c r="B219" s="156"/>
      <c r="C219" s="156"/>
      <c r="D219" s="156"/>
      <c r="E219" s="156"/>
      <c r="F219" s="156"/>
      <c r="G219" s="162"/>
      <c r="H219" s="162"/>
      <c r="I219" s="162"/>
      <c r="J219" s="162"/>
      <c r="K219" s="156"/>
      <c r="L219" s="156"/>
      <c r="M219" s="156"/>
    </row>
    <row r="220" spans="1:13" s="157" customFormat="1" ht="12.75">
      <c r="A220" s="156"/>
      <c r="B220" s="156"/>
      <c r="C220" s="156"/>
      <c r="D220" s="156"/>
      <c r="E220" s="156"/>
      <c r="F220" s="156"/>
      <c r="G220" s="162"/>
      <c r="H220" s="162"/>
      <c r="I220" s="162"/>
      <c r="J220" s="162"/>
      <c r="K220" s="156"/>
      <c r="L220" s="156"/>
      <c r="M220" s="156"/>
    </row>
    <row r="221" spans="7:10" ht="15">
      <c r="G221" s="159"/>
      <c r="H221" s="159"/>
      <c r="I221" s="159"/>
      <c r="J221" s="159"/>
    </row>
    <row r="222" spans="1:10" ht="15.75">
      <c r="A222" s="384" t="str">
        <f>A196</f>
        <v>SENIORI</v>
      </c>
      <c r="B222" s="384"/>
      <c r="C222" s="384"/>
      <c r="D222" s="384"/>
      <c r="E222" s="384"/>
      <c r="F222" s="384"/>
      <c r="G222" s="384"/>
      <c r="H222" s="384"/>
      <c r="I222" s="384"/>
      <c r="J222" s="384"/>
    </row>
    <row r="223" spans="1:10" ht="15">
      <c r="A223" s="145"/>
      <c r="B223" s="145"/>
      <c r="C223" s="145"/>
      <c r="D223" s="145"/>
      <c r="E223" s="145"/>
      <c r="F223" s="145"/>
      <c r="G223" s="145"/>
      <c r="H223" s="145"/>
      <c r="I223" s="145"/>
      <c r="J223" s="145"/>
    </row>
    <row r="224" spans="1:12" ht="15.75">
      <c r="A224" s="385" t="str">
        <f>SKUPINE!A60</f>
        <v>SKUPINA   "E"</v>
      </c>
      <c r="B224" s="385"/>
      <c r="C224" s="386" t="s">
        <v>67</v>
      </c>
      <c r="D224" s="386"/>
      <c r="E224" s="386"/>
      <c r="F224" s="386"/>
      <c r="G224" s="386"/>
      <c r="H224" s="386"/>
      <c r="I224" s="387">
        <f>SKUPINE!A67</f>
        <v>1</v>
      </c>
      <c r="J224" s="387"/>
      <c r="K224" s="146"/>
      <c r="L224" s="146"/>
    </row>
    <row r="225" spans="1:12" ht="15">
      <c r="A225" s="145"/>
      <c r="B225" s="145"/>
      <c r="C225" s="380" t="s">
        <v>12</v>
      </c>
      <c r="D225" s="380"/>
      <c r="E225" s="380" t="s">
        <v>90</v>
      </c>
      <c r="F225" s="380"/>
      <c r="G225" s="380" t="s">
        <v>91</v>
      </c>
      <c r="H225" s="380"/>
      <c r="I225" s="381" t="s">
        <v>92</v>
      </c>
      <c r="J225" s="381"/>
      <c r="K225" s="382" t="s">
        <v>93</v>
      </c>
      <c r="L225" s="382"/>
    </row>
    <row r="226" spans="1:12" ht="18.75">
      <c r="A226" s="147">
        <f>SKUPINE!C68</f>
        <v>0</v>
      </c>
      <c r="B226" s="147">
        <f>SKUPINE!E68</f>
        <v>0</v>
      </c>
      <c r="C226" s="148"/>
      <c r="D226" s="149"/>
      <c r="E226" s="148"/>
      <c r="F226" s="149"/>
      <c r="G226" s="148"/>
      <c r="H226" s="149"/>
      <c r="I226" s="148"/>
      <c r="J226" s="149"/>
      <c r="K226" s="148"/>
      <c r="L226" s="149"/>
    </row>
    <row r="227" spans="7:12" ht="15">
      <c r="G227" s="383" t="s">
        <v>94</v>
      </c>
      <c r="H227" s="383"/>
      <c r="I227" s="383"/>
      <c r="J227" s="383"/>
      <c r="K227" s="153"/>
      <c r="L227" s="154"/>
    </row>
    <row r="228" spans="1:13" s="157" customFormat="1" ht="12.75">
      <c r="A228" s="155"/>
      <c r="B228" s="155"/>
      <c r="C228" s="155"/>
      <c r="D228" s="155"/>
      <c r="E228" s="155"/>
      <c r="F228" s="155"/>
      <c r="G228" s="155"/>
      <c r="H228" s="155"/>
      <c r="I228" s="155"/>
      <c r="J228" s="155"/>
      <c r="K228" s="156"/>
      <c r="L228" s="156"/>
      <c r="M228" s="156"/>
    </row>
    <row r="229" spans="1:13" s="157" customFormat="1" ht="12.75">
      <c r="A229" s="155"/>
      <c r="B229" s="155"/>
      <c r="C229" s="155"/>
      <c r="D229" s="155"/>
      <c r="E229" s="155"/>
      <c r="F229" s="155"/>
      <c r="G229" s="155"/>
      <c r="H229" s="155"/>
      <c r="I229" s="155"/>
      <c r="J229" s="155"/>
      <c r="K229" s="156"/>
      <c r="L229" s="156"/>
      <c r="M229" s="156"/>
    </row>
    <row r="230" spans="1:10" ht="15">
      <c r="A230" s="145"/>
      <c r="B230" s="145"/>
      <c r="C230" s="145"/>
      <c r="D230" s="145"/>
      <c r="E230" s="145"/>
      <c r="F230" s="145"/>
      <c r="G230" s="145"/>
      <c r="H230" s="145"/>
      <c r="I230" s="145"/>
      <c r="J230" s="145"/>
    </row>
    <row r="231" spans="1:10" ht="15.75">
      <c r="A231" s="384" t="str">
        <f>A222</f>
        <v>SENIORI</v>
      </c>
      <c r="B231" s="384"/>
      <c r="C231" s="384"/>
      <c r="D231" s="384"/>
      <c r="E231" s="384"/>
      <c r="F231" s="384"/>
      <c r="G231" s="384"/>
      <c r="H231" s="384"/>
      <c r="I231" s="384"/>
      <c r="J231" s="384"/>
    </row>
    <row r="232" spans="1:10" ht="15">
      <c r="A232" s="145"/>
      <c r="B232" s="145"/>
      <c r="C232" s="145"/>
      <c r="D232" s="145"/>
      <c r="E232" s="145"/>
      <c r="F232" s="145"/>
      <c r="G232" s="145"/>
      <c r="H232" s="145"/>
      <c r="I232" s="145"/>
      <c r="J232" s="145"/>
    </row>
    <row r="233" spans="1:12" ht="15.75">
      <c r="A233" s="385" t="str">
        <f>A224</f>
        <v>SKUPINA   "E"</v>
      </c>
      <c r="B233" s="385"/>
      <c r="C233" s="386" t="s">
        <v>67</v>
      </c>
      <c r="D233" s="386"/>
      <c r="E233" s="386"/>
      <c r="F233" s="386"/>
      <c r="G233" s="386"/>
      <c r="H233" s="386"/>
      <c r="I233" s="387">
        <f>SKUPINE!A69</f>
        <v>2</v>
      </c>
      <c r="J233" s="387"/>
      <c r="K233" s="146"/>
      <c r="L233" s="146"/>
    </row>
    <row r="234" spans="1:12" ht="15">
      <c r="A234" s="145"/>
      <c r="B234" s="145"/>
      <c r="C234" s="380" t="s">
        <v>12</v>
      </c>
      <c r="D234" s="380"/>
      <c r="E234" s="380" t="s">
        <v>90</v>
      </c>
      <c r="F234" s="380"/>
      <c r="G234" s="380" t="s">
        <v>91</v>
      </c>
      <c r="H234" s="380"/>
      <c r="I234" s="381" t="s">
        <v>92</v>
      </c>
      <c r="J234" s="381"/>
      <c r="K234" s="382" t="s">
        <v>93</v>
      </c>
      <c r="L234" s="382"/>
    </row>
    <row r="235" spans="1:12" ht="18.75">
      <c r="A235" s="147">
        <f>SKUPINE!C69</f>
        <v>0</v>
      </c>
      <c r="B235" s="147">
        <f>SKUPINE!E69</f>
        <v>0</v>
      </c>
      <c r="C235" s="148"/>
      <c r="D235" s="149"/>
      <c r="E235" s="148"/>
      <c r="F235" s="149"/>
      <c r="G235" s="148"/>
      <c r="H235" s="149"/>
      <c r="I235" s="148"/>
      <c r="J235" s="149"/>
      <c r="K235" s="148"/>
      <c r="L235" s="149"/>
    </row>
    <row r="236" spans="7:12" ht="15">
      <c r="G236" s="383" t="s">
        <v>94</v>
      </c>
      <c r="H236" s="383"/>
      <c r="I236" s="383"/>
      <c r="J236" s="383"/>
      <c r="K236" s="153"/>
      <c r="L236" s="154"/>
    </row>
    <row r="237" spans="1:13" s="157" customFormat="1" ht="12.75">
      <c r="A237" s="156"/>
      <c r="B237" s="156"/>
      <c r="C237" s="156"/>
      <c r="D237" s="156"/>
      <c r="E237" s="156"/>
      <c r="F237" s="156"/>
      <c r="G237" s="156"/>
      <c r="H237" s="156"/>
      <c r="I237" s="156"/>
      <c r="J237" s="156"/>
      <c r="K237" s="156"/>
      <c r="L237" s="156"/>
      <c r="M237" s="156"/>
    </row>
    <row r="238" spans="1:13" s="157" customFormat="1" ht="12.75">
      <c r="A238" s="156"/>
      <c r="B238" s="156"/>
      <c r="C238" s="156"/>
      <c r="D238" s="156"/>
      <c r="E238" s="156"/>
      <c r="F238" s="156"/>
      <c r="G238" s="156"/>
      <c r="H238" s="156"/>
      <c r="I238" s="156"/>
      <c r="J238" s="156"/>
      <c r="K238" s="156"/>
      <c r="L238" s="156"/>
      <c r="M238" s="156"/>
    </row>
    <row r="240" spans="1:10" ht="15.75">
      <c r="A240" s="384" t="str">
        <f>A231</f>
        <v>SENIORI</v>
      </c>
      <c r="B240" s="384"/>
      <c r="C240" s="384"/>
      <c r="D240" s="384"/>
      <c r="E240" s="384"/>
      <c r="F240" s="384"/>
      <c r="G240" s="384"/>
      <c r="H240" s="384"/>
      <c r="I240" s="384"/>
      <c r="J240" s="384"/>
    </row>
    <row r="241" spans="1:10" ht="15">
      <c r="A241" s="145"/>
      <c r="B241" s="145"/>
      <c r="C241" s="145"/>
      <c r="D241" s="145"/>
      <c r="E241" s="145"/>
      <c r="F241" s="145"/>
      <c r="G241" s="145"/>
      <c r="H241" s="145"/>
      <c r="I241" s="145"/>
      <c r="J241" s="145"/>
    </row>
    <row r="242" spans="1:12" ht="15.75">
      <c r="A242" s="385" t="str">
        <f>SKUPINE!A60</f>
        <v>SKUPINA   "E"</v>
      </c>
      <c r="B242" s="385"/>
      <c r="C242" s="386" t="s">
        <v>67</v>
      </c>
      <c r="D242" s="386"/>
      <c r="E242" s="386"/>
      <c r="F242" s="386"/>
      <c r="G242" s="386"/>
      <c r="H242" s="386"/>
      <c r="I242" s="387">
        <f>SKUPINE!A69</f>
        <v>2</v>
      </c>
      <c r="J242" s="387"/>
      <c r="K242" s="146"/>
      <c r="L242" s="146"/>
    </row>
    <row r="243" spans="1:12" ht="15">
      <c r="A243" s="145"/>
      <c r="B243" s="145"/>
      <c r="C243" s="380" t="s">
        <v>12</v>
      </c>
      <c r="D243" s="380"/>
      <c r="E243" s="380" t="s">
        <v>90</v>
      </c>
      <c r="F243" s="380"/>
      <c r="G243" s="380" t="s">
        <v>91</v>
      </c>
      <c r="H243" s="380"/>
      <c r="I243" s="381" t="s">
        <v>92</v>
      </c>
      <c r="J243" s="381"/>
      <c r="K243" s="382" t="s">
        <v>93</v>
      </c>
      <c r="L243" s="382"/>
    </row>
    <row r="244" spans="1:12" ht="18.75">
      <c r="A244" s="147">
        <f>SKUPINE!C70</f>
        <v>0</v>
      </c>
      <c r="B244" s="147">
        <f>SKUPINE!E70</f>
        <v>0</v>
      </c>
      <c r="C244" s="148"/>
      <c r="D244" s="149"/>
      <c r="E244" s="148"/>
      <c r="F244" s="149"/>
      <c r="G244" s="148"/>
      <c r="H244" s="149"/>
      <c r="I244" s="148"/>
      <c r="J244" s="149"/>
      <c r="K244" s="148"/>
      <c r="L244" s="149"/>
    </row>
    <row r="245" spans="7:12" ht="15">
      <c r="G245" s="383" t="s">
        <v>94</v>
      </c>
      <c r="H245" s="383"/>
      <c r="I245" s="383"/>
      <c r="J245" s="383"/>
      <c r="K245" s="153"/>
      <c r="L245" s="154"/>
    </row>
    <row r="246" spans="1:13" s="157" customFormat="1" ht="12.75">
      <c r="A246" s="156"/>
      <c r="B246" s="156"/>
      <c r="C246" s="156"/>
      <c r="D246" s="156"/>
      <c r="E246" s="156"/>
      <c r="F246" s="156"/>
      <c r="G246" s="156"/>
      <c r="H246" s="156"/>
      <c r="I246" s="156"/>
      <c r="J246" s="156"/>
      <c r="K246" s="156"/>
      <c r="L246" s="156"/>
      <c r="M246" s="156"/>
    </row>
    <row r="247" spans="1:13" s="157" customFormat="1" ht="12.75">
      <c r="A247" s="156"/>
      <c r="B247" s="156"/>
      <c r="C247" s="156"/>
      <c r="D247" s="156"/>
      <c r="E247" s="156"/>
      <c r="F247" s="156"/>
      <c r="G247" s="156"/>
      <c r="H247" s="156"/>
      <c r="I247" s="156"/>
      <c r="J247" s="156"/>
      <c r="K247" s="156"/>
      <c r="L247" s="156"/>
      <c r="M247" s="156"/>
    </row>
    <row r="249" spans="1:10" ht="15.75">
      <c r="A249" s="384" t="str">
        <f>A231</f>
        <v>SENIORI</v>
      </c>
      <c r="B249" s="384"/>
      <c r="C249" s="384"/>
      <c r="D249" s="384"/>
      <c r="E249" s="384"/>
      <c r="F249" s="384"/>
      <c r="G249" s="384"/>
      <c r="H249" s="384"/>
      <c r="I249" s="384"/>
      <c r="J249" s="384"/>
    </row>
    <row r="250" spans="1:10" ht="15">
      <c r="A250" s="145"/>
      <c r="B250" s="145"/>
      <c r="C250" s="145"/>
      <c r="D250" s="145"/>
      <c r="E250" s="145"/>
      <c r="F250" s="145"/>
      <c r="G250" s="145"/>
      <c r="H250" s="145"/>
      <c r="I250" s="145"/>
      <c r="J250" s="145"/>
    </row>
    <row r="251" spans="1:12" ht="15.75">
      <c r="A251" s="385" t="str">
        <f>A224</f>
        <v>SKUPINA   "E"</v>
      </c>
      <c r="B251" s="385"/>
      <c r="C251" s="386" t="s">
        <v>67</v>
      </c>
      <c r="D251" s="386"/>
      <c r="E251" s="386"/>
      <c r="F251" s="386"/>
      <c r="G251" s="386"/>
      <c r="H251" s="386"/>
      <c r="I251" s="387">
        <f>SKUPINE!A71</f>
        <v>3</v>
      </c>
      <c r="J251" s="387"/>
      <c r="K251" s="146"/>
      <c r="L251" s="146"/>
    </row>
    <row r="252" spans="1:12" ht="15">
      <c r="A252" s="145"/>
      <c r="B252" s="145"/>
      <c r="C252" s="380" t="s">
        <v>12</v>
      </c>
      <c r="D252" s="380"/>
      <c r="E252" s="380" t="s">
        <v>90</v>
      </c>
      <c r="F252" s="380"/>
      <c r="G252" s="380" t="s">
        <v>91</v>
      </c>
      <c r="H252" s="380"/>
      <c r="I252" s="381" t="s">
        <v>92</v>
      </c>
      <c r="J252" s="381"/>
      <c r="K252" s="382" t="s">
        <v>93</v>
      </c>
      <c r="L252" s="382"/>
    </row>
    <row r="253" spans="1:12" ht="18.75">
      <c r="A253" s="147">
        <f>SKUPINE!C71</f>
        <v>0</v>
      </c>
      <c r="B253" s="147">
        <f>SKUPINE!E71</f>
        <v>0</v>
      </c>
      <c r="C253" s="148"/>
      <c r="D253" s="149"/>
      <c r="E253" s="148"/>
      <c r="F253" s="149"/>
      <c r="G253" s="148"/>
      <c r="H253" s="149"/>
      <c r="I253" s="148"/>
      <c r="J253" s="149"/>
      <c r="K253" s="148"/>
      <c r="L253" s="149"/>
    </row>
    <row r="254" spans="7:12" ht="15">
      <c r="G254" s="383" t="s">
        <v>94</v>
      </c>
      <c r="H254" s="383"/>
      <c r="I254" s="383"/>
      <c r="J254" s="383"/>
      <c r="K254" s="153"/>
      <c r="L254" s="154"/>
    </row>
    <row r="255" spans="1:13" s="157" customFormat="1" ht="12.75">
      <c r="A255" s="156"/>
      <c r="B255" s="156"/>
      <c r="C255" s="156"/>
      <c r="D255" s="156"/>
      <c r="E255" s="156"/>
      <c r="F255" s="156"/>
      <c r="G255" s="162"/>
      <c r="H255" s="162"/>
      <c r="I255" s="162"/>
      <c r="J255" s="162"/>
      <c r="K255" s="156"/>
      <c r="L255" s="156"/>
      <c r="M255" s="156"/>
    </row>
    <row r="256" spans="1:13" s="157" customFormat="1" ht="12.75">
      <c r="A256" s="156"/>
      <c r="B256" s="156"/>
      <c r="C256" s="156"/>
      <c r="D256" s="156"/>
      <c r="E256" s="156"/>
      <c r="F256" s="156"/>
      <c r="G256" s="162"/>
      <c r="H256" s="162"/>
      <c r="I256" s="162"/>
      <c r="J256" s="162"/>
      <c r="K256" s="156"/>
      <c r="L256" s="156"/>
      <c r="M256" s="156"/>
    </row>
    <row r="257" spans="7:10" ht="15">
      <c r="G257" s="159"/>
      <c r="H257" s="159"/>
      <c r="I257" s="159"/>
      <c r="J257" s="159"/>
    </row>
    <row r="258" spans="1:10" ht="15.75">
      <c r="A258" s="384" t="str">
        <f>A249</f>
        <v>SENIORI</v>
      </c>
      <c r="B258" s="384"/>
      <c r="C258" s="384"/>
      <c r="D258" s="384"/>
      <c r="E258" s="384"/>
      <c r="F258" s="384"/>
      <c r="G258" s="384"/>
      <c r="H258" s="384"/>
      <c r="I258" s="384"/>
      <c r="J258" s="384"/>
    </row>
    <row r="259" spans="1:10" ht="15">
      <c r="A259" s="145"/>
      <c r="B259" s="145"/>
      <c r="C259" s="145"/>
      <c r="D259" s="145"/>
      <c r="E259" s="145"/>
      <c r="F259" s="145"/>
      <c r="G259" s="145"/>
      <c r="H259" s="145"/>
      <c r="I259" s="145"/>
      <c r="J259" s="145"/>
    </row>
    <row r="260" spans="1:12" ht="15.75">
      <c r="A260" s="385" t="str">
        <f>SKUPINE!A60</f>
        <v>SKUPINA   "E"</v>
      </c>
      <c r="B260" s="385"/>
      <c r="C260" s="386" t="s">
        <v>67</v>
      </c>
      <c r="D260" s="386"/>
      <c r="E260" s="386"/>
      <c r="F260" s="386"/>
      <c r="G260" s="386"/>
      <c r="H260" s="386"/>
      <c r="I260" s="387">
        <f>SKUPINE!A71</f>
        <v>3</v>
      </c>
      <c r="J260" s="387"/>
      <c r="K260" s="146"/>
      <c r="L260" s="146"/>
    </row>
    <row r="261" spans="1:12" ht="15">
      <c r="A261" s="145"/>
      <c r="B261" s="145"/>
      <c r="C261" s="380" t="s">
        <v>12</v>
      </c>
      <c r="D261" s="380"/>
      <c r="E261" s="380" t="s">
        <v>90</v>
      </c>
      <c r="F261" s="380"/>
      <c r="G261" s="380" t="s">
        <v>91</v>
      </c>
      <c r="H261" s="380"/>
      <c r="I261" s="381" t="s">
        <v>92</v>
      </c>
      <c r="J261" s="381"/>
      <c r="K261" s="382" t="s">
        <v>93</v>
      </c>
      <c r="L261" s="382"/>
    </row>
    <row r="262" spans="1:12" ht="18.75">
      <c r="A262" s="147">
        <f>SKUPINE!C72</f>
        <v>0</v>
      </c>
      <c r="B262" s="147">
        <f>SKUPINE!E72</f>
        <v>0</v>
      </c>
      <c r="C262" s="148"/>
      <c r="D262" s="149"/>
      <c r="E262" s="148"/>
      <c r="F262" s="149"/>
      <c r="G262" s="148"/>
      <c r="H262" s="149"/>
      <c r="I262" s="148"/>
      <c r="J262" s="149"/>
      <c r="K262" s="148"/>
      <c r="L262" s="149"/>
    </row>
    <row r="263" spans="7:12" ht="15">
      <c r="G263" s="383" t="s">
        <v>94</v>
      </c>
      <c r="H263" s="383"/>
      <c r="I263" s="383"/>
      <c r="J263" s="383"/>
      <c r="K263" s="153"/>
      <c r="L263" s="154"/>
    </row>
    <row r="264" spans="7:12" ht="15">
      <c r="G264" s="159"/>
      <c r="H264" s="159"/>
      <c r="I264" s="159"/>
      <c r="J264" s="160"/>
      <c r="K264" s="161"/>
      <c r="L264" s="161"/>
    </row>
    <row r="265" spans="7:12" ht="15">
      <c r="G265" s="159"/>
      <c r="H265" s="159"/>
      <c r="I265" s="159"/>
      <c r="J265" s="160"/>
      <c r="K265" s="161"/>
      <c r="L265" s="161"/>
    </row>
    <row r="266" spans="1:10" ht="15.75">
      <c r="A266" s="384" t="str">
        <f>A258</f>
        <v>SENIORI</v>
      </c>
      <c r="B266" s="384"/>
      <c r="C266" s="384"/>
      <c r="D266" s="384"/>
      <c r="E266" s="384"/>
      <c r="F266" s="384"/>
      <c r="G266" s="384"/>
      <c r="H266" s="384"/>
      <c r="I266" s="384"/>
      <c r="J266" s="384"/>
    </row>
    <row r="267" spans="1:10" ht="15">
      <c r="A267" s="145"/>
      <c r="B267" s="145"/>
      <c r="C267" s="145"/>
      <c r="D267" s="145"/>
      <c r="E267" s="145"/>
      <c r="F267" s="145"/>
      <c r="G267" s="145"/>
      <c r="H267" s="145"/>
      <c r="I267" s="145"/>
      <c r="J267" s="145"/>
    </row>
    <row r="268" spans="1:12" ht="15.75">
      <c r="A268" s="385" t="str">
        <f>SKUPINE!A74</f>
        <v>SKUPINA   "F"</v>
      </c>
      <c r="B268" s="385"/>
      <c r="C268" s="386" t="s">
        <v>67</v>
      </c>
      <c r="D268" s="386"/>
      <c r="E268" s="386"/>
      <c r="F268" s="386"/>
      <c r="G268" s="386"/>
      <c r="H268" s="386"/>
      <c r="I268" s="387">
        <f>SKUPINE!A81</f>
        <v>1</v>
      </c>
      <c r="J268" s="387"/>
      <c r="K268" s="146"/>
      <c r="L268" s="146"/>
    </row>
    <row r="269" spans="1:12" ht="15">
      <c r="A269" s="145"/>
      <c r="B269" s="145"/>
      <c r="C269" s="380" t="s">
        <v>12</v>
      </c>
      <c r="D269" s="380"/>
      <c r="E269" s="380" t="s">
        <v>90</v>
      </c>
      <c r="F269" s="380"/>
      <c r="G269" s="380" t="s">
        <v>91</v>
      </c>
      <c r="H269" s="380"/>
      <c r="I269" s="381" t="s">
        <v>92</v>
      </c>
      <c r="J269" s="381"/>
      <c r="K269" s="382" t="s">
        <v>93</v>
      </c>
      <c r="L269" s="382"/>
    </row>
    <row r="270" spans="1:12" ht="18.75">
      <c r="A270" s="147">
        <f>SKUPINE!C81</f>
        <v>0</v>
      </c>
      <c r="B270" s="147">
        <f>SKUPINE!E81</f>
        <v>0</v>
      </c>
      <c r="C270" s="148"/>
      <c r="D270" s="149"/>
      <c r="E270" s="148"/>
      <c r="F270" s="149"/>
      <c r="G270" s="148"/>
      <c r="H270" s="149"/>
      <c r="I270" s="148"/>
      <c r="J270" s="149"/>
      <c r="K270" s="148"/>
      <c r="L270" s="149"/>
    </row>
    <row r="271" spans="7:12" ht="15">
      <c r="G271" s="383" t="s">
        <v>94</v>
      </c>
      <c r="H271" s="383"/>
      <c r="I271" s="383"/>
      <c r="J271" s="383"/>
      <c r="K271" s="153"/>
      <c r="L271" s="154"/>
    </row>
    <row r="272" spans="1:13" s="157" customFormat="1" ht="12.75">
      <c r="A272" s="156"/>
      <c r="B272" s="156"/>
      <c r="C272" s="156"/>
      <c r="D272" s="156"/>
      <c r="E272" s="156"/>
      <c r="F272" s="156"/>
      <c r="G272" s="162"/>
      <c r="H272" s="162"/>
      <c r="I272" s="162"/>
      <c r="J272" s="162"/>
      <c r="K272" s="156"/>
      <c r="L272" s="156"/>
      <c r="M272" s="156"/>
    </row>
    <row r="273" spans="1:13" s="157" customFormat="1" ht="12.75">
      <c r="A273" s="156"/>
      <c r="B273" s="156"/>
      <c r="C273" s="156"/>
      <c r="D273" s="156"/>
      <c r="E273" s="156"/>
      <c r="F273" s="156"/>
      <c r="G273" s="162"/>
      <c r="H273" s="162"/>
      <c r="I273" s="162"/>
      <c r="J273" s="162"/>
      <c r="K273" s="156"/>
      <c r="L273" s="156"/>
      <c r="M273" s="156"/>
    </row>
    <row r="274" spans="7:10" ht="15">
      <c r="G274" s="159"/>
      <c r="H274" s="159"/>
      <c r="I274" s="159"/>
      <c r="J274" s="159"/>
    </row>
    <row r="275" spans="1:10" ht="15.75">
      <c r="A275" s="384" t="str">
        <f>A249</f>
        <v>SENIORI</v>
      </c>
      <c r="B275" s="384"/>
      <c r="C275" s="384"/>
      <c r="D275" s="384"/>
      <c r="E275" s="384"/>
      <c r="F275" s="384"/>
      <c r="G275" s="384"/>
      <c r="H275" s="384"/>
      <c r="I275" s="384"/>
      <c r="J275" s="384"/>
    </row>
    <row r="276" spans="1:10" ht="15">
      <c r="A276" s="145"/>
      <c r="B276" s="145"/>
      <c r="C276" s="145"/>
      <c r="D276" s="145"/>
      <c r="E276" s="145"/>
      <c r="F276" s="145"/>
      <c r="G276" s="145"/>
      <c r="H276" s="145"/>
      <c r="I276" s="145"/>
      <c r="J276" s="145"/>
    </row>
    <row r="277" spans="1:12" ht="15.75">
      <c r="A277" s="385" t="str">
        <f>SKUPINE!A74</f>
        <v>SKUPINA   "F"</v>
      </c>
      <c r="B277" s="385"/>
      <c r="C277" s="386" t="s">
        <v>67</v>
      </c>
      <c r="D277" s="386"/>
      <c r="E277" s="386"/>
      <c r="F277" s="386"/>
      <c r="G277" s="386"/>
      <c r="H277" s="386"/>
      <c r="I277" s="387">
        <f>SKUPINE!A81</f>
        <v>1</v>
      </c>
      <c r="J277" s="387"/>
      <c r="K277" s="146"/>
      <c r="L277" s="146"/>
    </row>
    <row r="278" spans="1:12" ht="15">
      <c r="A278" s="145"/>
      <c r="B278" s="145"/>
      <c r="C278" s="380" t="s">
        <v>12</v>
      </c>
      <c r="D278" s="380"/>
      <c r="E278" s="380" t="s">
        <v>90</v>
      </c>
      <c r="F278" s="380"/>
      <c r="G278" s="380" t="s">
        <v>91</v>
      </c>
      <c r="H278" s="380"/>
      <c r="I278" s="381" t="s">
        <v>92</v>
      </c>
      <c r="J278" s="381"/>
      <c r="K278" s="382" t="s">
        <v>93</v>
      </c>
      <c r="L278" s="382"/>
    </row>
    <row r="279" spans="1:12" ht="18.75">
      <c r="A279" s="147">
        <f>SKUPINE!C82</f>
        <v>0</v>
      </c>
      <c r="B279" s="147">
        <f>SKUPINE!E82</f>
        <v>0</v>
      </c>
      <c r="C279" s="148"/>
      <c r="D279" s="149"/>
      <c r="E279" s="148"/>
      <c r="F279" s="149"/>
      <c r="G279" s="148"/>
      <c r="H279" s="149"/>
      <c r="I279" s="148"/>
      <c r="J279" s="149"/>
      <c r="K279" s="148"/>
      <c r="L279" s="149"/>
    </row>
    <row r="280" spans="7:12" ht="15">
      <c r="G280" s="383" t="s">
        <v>94</v>
      </c>
      <c r="H280" s="383"/>
      <c r="I280" s="383"/>
      <c r="J280" s="383"/>
      <c r="K280" s="153"/>
      <c r="L280" s="154"/>
    </row>
    <row r="281" spans="1:13" s="157" customFormat="1" ht="12.75">
      <c r="A281" s="155"/>
      <c r="B281" s="155"/>
      <c r="C281" s="155"/>
      <c r="D281" s="155"/>
      <c r="E281" s="155"/>
      <c r="F281" s="155"/>
      <c r="G281" s="155"/>
      <c r="H281" s="155"/>
      <c r="I281" s="155"/>
      <c r="J281" s="155"/>
      <c r="K281" s="156"/>
      <c r="L281" s="156"/>
      <c r="M281" s="156"/>
    </row>
    <row r="282" spans="1:13" s="157" customFormat="1" ht="12.75">
      <c r="A282" s="155"/>
      <c r="B282" s="155"/>
      <c r="C282" s="155"/>
      <c r="D282" s="155"/>
      <c r="E282" s="155"/>
      <c r="F282" s="155"/>
      <c r="G282" s="155"/>
      <c r="H282" s="155"/>
      <c r="I282" s="155"/>
      <c r="J282" s="155"/>
      <c r="K282" s="156"/>
      <c r="L282" s="156"/>
      <c r="M282" s="156"/>
    </row>
    <row r="283" spans="1:10" ht="15">
      <c r="A283" s="145"/>
      <c r="B283" s="145"/>
      <c r="C283" s="145"/>
      <c r="D283" s="145"/>
      <c r="E283" s="145"/>
      <c r="F283" s="145"/>
      <c r="G283" s="145"/>
      <c r="H283" s="145"/>
      <c r="I283" s="145"/>
      <c r="J283" s="145"/>
    </row>
    <row r="284" spans="1:10" ht="15.75">
      <c r="A284" s="384" t="str">
        <f>A275</f>
        <v>SENIORI</v>
      </c>
      <c r="B284" s="384"/>
      <c r="C284" s="384"/>
      <c r="D284" s="384"/>
      <c r="E284" s="384"/>
      <c r="F284" s="384"/>
      <c r="G284" s="384"/>
      <c r="H284" s="384"/>
      <c r="I284" s="384"/>
      <c r="J284" s="384"/>
    </row>
    <row r="285" spans="1:10" ht="15">
      <c r="A285" s="145"/>
      <c r="B285" s="145"/>
      <c r="C285" s="145"/>
      <c r="D285" s="145"/>
      <c r="E285" s="145"/>
      <c r="F285" s="145"/>
      <c r="G285" s="145"/>
      <c r="H285" s="145"/>
      <c r="I285" s="145"/>
      <c r="J285" s="145"/>
    </row>
    <row r="286" spans="1:12" ht="15.75">
      <c r="A286" s="385" t="str">
        <f>A277</f>
        <v>SKUPINA   "F"</v>
      </c>
      <c r="B286" s="385"/>
      <c r="C286" s="386" t="s">
        <v>67</v>
      </c>
      <c r="D286" s="386"/>
      <c r="E286" s="386"/>
      <c r="F286" s="386"/>
      <c r="G286" s="386"/>
      <c r="H286" s="386"/>
      <c r="I286" s="387">
        <f>SKUPINE!A83</f>
        <v>2</v>
      </c>
      <c r="J286" s="387"/>
      <c r="K286" s="146"/>
      <c r="L286" s="146"/>
    </row>
    <row r="287" spans="1:12" ht="15">
      <c r="A287" s="145"/>
      <c r="B287" s="145"/>
      <c r="C287" s="380" t="s">
        <v>12</v>
      </c>
      <c r="D287" s="380"/>
      <c r="E287" s="380" t="s">
        <v>90</v>
      </c>
      <c r="F287" s="380"/>
      <c r="G287" s="380" t="s">
        <v>91</v>
      </c>
      <c r="H287" s="380"/>
      <c r="I287" s="381" t="s">
        <v>92</v>
      </c>
      <c r="J287" s="381"/>
      <c r="K287" s="382" t="s">
        <v>93</v>
      </c>
      <c r="L287" s="382"/>
    </row>
    <row r="288" spans="1:12" ht="18.75">
      <c r="A288" s="147">
        <f>SKUPINE!C83</f>
        <v>0</v>
      </c>
      <c r="B288" s="147">
        <f>SKUPINE!E83</f>
        <v>0</v>
      </c>
      <c r="C288" s="148"/>
      <c r="D288" s="149"/>
      <c r="E288" s="148"/>
      <c r="F288" s="149"/>
      <c r="G288" s="148"/>
      <c r="H288" s="149"/>
      <c r="I288" s="148"/>
      <c r="J288" s="149"/>
      <c r="K288" s="148"/>
      <c r="L288" s="149"/>
    </row>
    <row r="289" spans="7:12" ht="15">
      <c r="G289" s="383" t="s">
        <v>94</v>
      </c>
      <c r="H289" s="383"/>
      <c r="I289" s="383"/>
      <c r="J289" s="383"/>
      <c r="K289" s="153"/>
      <c r="L289" s="154"/>
    </row>
    <row r="290" spans="1:13" s="157" customFormat="1" ht="12.75">
      <c r="A290" s="156"/>
      <c r="B290" s="156"/>
      <c r="C290" s="156"/>
      <c r="D290" s="156"/>
      <c r="E290" s="156"/>
      <c r="F290" s="156"/>
      <c r="G290" s="156"/>
      <c r="H290" s="156"/>
      <c r="I290" s="156"/>
      <c r="J290" s="156"/>
      <c r="K290" s="156"/>
      <c r="L290" s="156"/>
      <c r="M290" s="156"/>
    </row>
    <row r="291" spans="1:13" s="157" customFormat="1" ht="12.75">
      <c r="A291" s="156"/>
      <c r="B291" s="156"/>
      <c r="C291" s="156"/>
      <c r="D291" s="156"/>
      <c r="E291" s="156"/>
      <c r="F291" s="156"/>
      <c r="G291" s="156"/>
      <c r="H291" s="156"/>
      <c r="I291" s="156"/>
      <c r="J291" s="156"/>
      <c r="K291" s="156"/>
      <c r="L291" s="156"/>
      <c r="M291" s="156"/>
    </row>
    <row r="293" spans="1:10" ht="15.75">
      <c r="A293" s="384" t="str">
        <f>A284</f>
        <v>SENIORI</v>
      </c>
      <c r="B293" s="384"/>
      <c r="C293" s="384"/>
      <c r="D293" s="384"/>
      <c r="E293" s="384"/>
      <c r="F293" s="384"/>
      <c r="G293" s="384"/>
      <c r="H293" s="384"/>
      <c r="I293" s="384"/>
      <c r="J293" s="384"/>
    </row>
    <row r="294" spans="1:10" ht="15">
      <c r="A294" s="145"/>
      <c r="B294" s="145"/>
      <c r="C294" s="145"/>
      <c r="D294" s="145"/>
      <c r="E294" s="145"/>
      <c r="F294" s="145"/>
      <c r="G294" s="145"/>
      <c r="H294" s="145"/>
      <c r="I294" s="145"/>
      <c r="J294" s="145"/>
    </row>
    <row r="295" spans="1:12" ht="15.75">
      <c r="A295" s="385" t="str">
        <f>SKUPINE!A74</f>
        <v>SKUPINA   "F"</v>
      </c>
      <c r="B295" s="385"/>
      <c r="C295" s="386" t="s">
        <v>67</v>
      </c>
      <c r="D295" s="386"/>
      <c r="E295" s="386"/>
      <c r="F295" s="386"/>
      <c r="G295" s="386"/>
      <c r="H295" s="386"/>
      <c r="I295" s="387">
        <f>SKUPINE!A83</f>
        <v>2</v>
      </c>
      <c r="J295" s="387"/>
      <c r="K295" s="146"/>
      <c r="L295" s="146"/>
    </row>
    <row r="296" spans="1:12" ht="15">
      <c r="A296" s="145"/>
      <c r="B296" s="145"/>
      <c r="C296" s="380" t="s">
        <v>12</v>
      </c>
      <c r="D296" s="380"/>
      <c r="E296" s="380" t="s">
        <v>90</v>
      </c>
      <c r="F296" s="380"/>
      <c r="G296" s="380" t="s">
        <v>91</v>
      </c>
      <c r="H296" s="380"/>
      <c r="I296" s="381" t="s">
        <v>92</v>
      </c>
      <c r="J296" s="381"/>
      <c r="K296" s="382" t="s">
        <v>93</v>
      </c>
      <c r="L296" s="382"/>
    </row>
    <row r="297" spans="1:12" ht="18.75">
      <c r="A297" s="147">
        <f>SKUPINE!C84</f>
        <v>0</v>
      </c>
      <c r="B297" s="147">
        <f>SKUPINE!E84</f>
        <v>0</v>
      </c>
      <c r="C297" s="148"/>
      <c r="D297" s="149"/>
      <c r="E297" s="148"/>
      <c r="F297" s="149"/>
      <c r="G297" s="148"/>
      <c r="H297" s="149"/>
      <c r="I297" s="148"/>
      <c r="J297" s="149"/>
      <c r="K297" s="148"/>
      <c r="L297" s="149"/>
    </row>
    <row r="298" spans="7:12" ht="15">
      <c r="G298" s="383" t="s">
        <v>94</v>
      </c>
      <c r="H298" s="383"/>
      <c r="I298" s="383"/>
      <c r="J298" s="383"/>
      <c r="K298" s="153"/>
      <c r="L298" s="154"/>
    </row>
    <row r="299" spans="1:13" s="157" customFormat="1" ht="12.75">
      <c r="A299" s="156"/>
      <c r="B299" s="156"/>
      <c r="C299" s="156"/>
      <c r="D299" s="156"/>
      <c r="E299" s="156"/>
      <c r="F299" s="156"/>
      <c r="G299" s="156"/>
      <c r="H299" s="156"/>
      <c r="I299" s="156"/>
      <c r="J299" s="156"/>
      <c r="K299" s="156"/>
      <c r="L299" s="156"/>
      <c r="M299" s="156"/>
    </row>
    <row r="300" spans="1:13" s="157" customFormat="1" ht="12.75">
      <c r="A300" s="156"/>
      <c r="B300" s="156"/>
      <c r="C300" s="156"/>
      <c r="D300" s="156"/>
      <c r="E300" s="156"/>
      <c r="F300" s="156"/>
      <c r="G300" s="156"/>
      <c r="H300" s="156"/>
      <c r="I300" s="156"/>
      <c r="J300" s="156"/>
      <c r="K300" s="156"/>
      <c r="L300" s="156"/>
      <c r="M300" s="156"/>
    </row>
    <row r="302" spans="1:10" ht="15.75">
      <c r="A302" s="384" t="str">
        <f>A284</f>
        <v>SENIORI</v>
      </c>
      <c r="B302" s="384"/>
      <c r="C302" s="384"/>
      <c r="D302" s="384"/>
      <c r="E302" s="384"/>
      <c r="F302" s="384"/>
      <c r="G302" s="384"/>
      <c r="H302" s="384"/>
      <c r="I302" s="384"/>
      <c r="J302" s="384"/>
    </row>
    <row r="303" spans="1:10" ht="15">
      <c r="A303" s="145"/>
      <c r="B303" s="145"/>
      <c r="C303" s="145"/>
      <c r="D303" s="145"/>
      <c r="E303" s="145"/>
      <c r="F303" s="145"/>
      <c r="G303" s="145"/>
      <c r="H303" s="145"/>
      <c r="I303" s="145"/>
      <c r="J303" s="145"/>
    </row>
    <row r="304" spans="1:12" ht="15.75">
      <c r="A304" s="385" t="str">
        <f>A277</f>
        <v>SKUPINA   "F"</v>
      </c>
      <c r="B304" s="385"/>
      <c r="C304" s="386" t="s">
        <v>67</v>
      </c>
      <c r="D304" s="386"/>
      <c r="E304" s="386"/>
      <c r="F304" s="386"/>
      <c r="G304" s="386"/>
      <c r="H304" s="386"/>
      <c r="I304" s="387">
        <f>SKUPINE!A85</f>
        <v>3</v>
      </c>
      <c r="J304" s="387"/>
      <c r="K304" s="146"/>
      <c r="L304" s="146"/>
    </row>
    <row r="305" spans="1:12" ht="15">
      <c r="A305" s="145"/>
      <c r="B305" s="145"/>
      <c r="C305" s="380" t="s">
        <v>12</v>
      </c>
      <c r="D305" s="380"/>
      <c r="E305" s="380" t="s">
        <v>90</v>
      </c>
      <c r="F305" s="380"/>
      <c r="G305" s="380" t="s">
        <v>91</v>
      </c>
      <c r="H305" s="380"/>
      <c r="I305" s="381" t="s">
        <v>92</v>
      </c>
      <c r="J305" s="381"/>
      <c r="K305" s="382" t="s">
        <v>93</v>
      </c>
      <c r="L305" s="382"/>
    </row>
    <row r="306" spans="1:12" ht="18.75">
      <c r="A306" s="147">
        <f>SKUPINE!C85</f>
        <v>0</v>
      </c>
      <c r="B306" s="147">
        <f>SKUPINE!E85</f>
        <v>0</v>
      </c>
      <c r="C306" s="148"/>
      <c r="D306" s="149"/>
      <c r="E306" s="148"/>
      <c r="F306" s="149"/>
      <c r="G306" s="148"/>
      <c r="H306" s="149"/>
      <c r="I306" s="148"/>
      <c r="J306" s="149"/>
      <c r="K306" s="148"/>
      <c r="L306" s="149"/>
    </row>
    <row r="307" spans="7:12" ht="15">
      <c r="G307" s="383" t="s">
        <v>94</v>
      </c>
      <c r="H307" s="383"/>
      <c r="I307" s="383"/>
      <c r="J307" s="383"/>
      <c r="K307" s="153"/>
      <c r="L307" s="154"/>
    </row>
    <row r="308" spans="1:13" s="157" customFormat="1" ht="12.75">
      <c r="A308" s="156"/>
      <c r="B308" s="156"/>
      <c r="C308" s="156"/>
      <c r="D308" s="156"/>
      <c r="E308" s="156"/>
      <c r="F308" s="156"/>
      <c r="G308" s="162"/>
      <c r="H308" s="162"/>
      <c r="I308" s="162"/>
      <c r="J308" s="162"/>
      <c r="K308" s="156"/>
      <c r="L308" s="156"/>
      <c r="M308" s="156"/>
    </row>
    <row r="309" spans="1:13" s="157" customFormat="1" ht="12.75">
      <c r="A309" s="156"/>
      <c r="B309" s="156"/>
      <c r="C309" s="156"/>
      <c r="D309" s="156"/>
      <c r="E309" s="156"/>
      <c r="F309" s="156"/>
      <c r="G309" s="162"/>
      <c r="H309" s="162"/>
      <c r="I309" s="162"/>
      <c r="J309" s="162"/>
      <c r="K309" s="156"/>
      <c r="L309" s="156"/>
      <c r="M309" s="156"/>
    </row>
    <row r="310" spans="7:10" ht="15">
      <c r="G310" s="159"/>
      <c r="H310" s="159"/>
      <c r="I310" s="159"/>
      <c r="J310" s="159"/>
    </row>
    <row r="311" spans="1:10" ht="15.75">
      <c r="A311" s="384" t="str">
        <f>A302</f>
        <v>SENIORI</v>
      </c>
      <c r="B311" s="384"/>
      <c r="C311" s="384"/>
      <c r="D311" s="384"/>
      <c r="E311" s="384"/>
      <c r="F311" s="384"/>
      <c r="G311" s="384"/>
      <c r="H311" s="384"/>
      <c r="I311" s="384"/>
      <c r="J311" s="384"/>
    </row>
    <row r="312" spans="1:10" ht="15">
      <c r="A312" s="145"/>
      <c r="B312" s="145"/>
      <c r="C312" s="145"/>
      <c r="D312" s="145"/>
      <c r="E312" s="145"/>
      <c r="F312" s="145"/>
      <c r="G312" s="145"/>
      <c r="H312" s="145"/>
      <c r="I312" s="145"/>
      <c r="J312" s="145"/>
    </row>
    <row r="313" spans="1:12" ht="15.75">
      <c r="A313" s="385" t="str">
        <f>SKUPINE!A74</f>
        <v>SKUPINA   "F"</v>
      </c>
      <c r="B313" s="385"/>
      <c r="C313" s="386" t="s">
        <v>67</v>
      </c>
      <c r="D313" s="386"/>
      <c r="E313" s="386"/>
      <c r="F313" s="386"/>
      <c r="G313" s="386"/>
      <c r="H313" s="386"/>
      <c r="I313" s="387">
        <f>SKUPINE!A85</f>
        <v>3</v>
      </c>
      <c r="J313" s="387"/>
      <c r="K313" s="146"/>
      <c r="L313" s="146"/>
    </row>
    <row r="314" spans="1:12" ht="15">
      <c r="A314" s="145"/>
      <c r="B314" s="145"/>
      <c r="C314" s="380" t="s">
        <v>12</v>
      </c>
      <c r="D314" s="380"/>
      <c r="E314" s="380" t="s">
        <v>90</v>
      </c>
      <c r="F314" s="380"/>
      <c r="G314" s="380" t="s">
        <v>91</v>
      </c>
      <c r="H314" s="380"/>
      <c r="I314" s="381" t="s">
        <v>92</v>
      </c>
      <c r="J314" s="381"/>
      <c r="K314" s="382" t="s">
        <v>93</v>
      </c>
      <c r="L314" s="382"/>
    </row>
    <row r="315" spans="1:12" ht="18.75">
      <c r="A315" s="147">
        <f>SKUPINE!C86</f>
        <v>0</v>
      </c>
      <c r="B315" s="147">
        <f>SKUPINE!E86</f>
        <v>0</v>
      </c>
      <c r="C315" s="148"/>
      <c r="D315" s="149"/>
      <c r="E315" s="148"/>
      <c r="F315" s="149"/>
      <c r="G315" s="148"/>
      <c r="H315" s="149"/>
      <c r="I315" s="148"/>
      <c r="J315" s="149"/>
      <c r="K315" s="148"/>
      <c r="L315" s="149"/>
    </row>
    <row r="316" spans="7:12" ht="15">
      <c r="G316" s="383" t="s">
        <v>94</v>
      </c>
      <c r="H316" s="383"/>
      <c r="I316" s="383"/>
      <c r="J316" s="383"/>
      <c r="K316" s="153"/>
      <c r="L316" s="154"/>
    </row>
    <row r="317" spans="7:12" ht="15">
      <c r="G317" s="159"/>
      <c r="H317" s="159"/>
      <c r="I317" s="159"/>
      <c r="J317" s="160"/>
      <c r="K317" s="161"/>
      <c r="L317" s="161"/>
    </row>
    <row r="318" spans="7:12" ht="15">
      <c r="G318" s="159"/>
      <c r="H318" s="159"/>
      <c r="I318" s="159"/>
      <c r="J318" s="160"/>
      <c r="K318" s="161"/>
      <c r="L318" s="161"/>
    </row>
    <row r="319" spans="1:10" ht="15.75">
      <c r="A319" s="384" t="str">
        <f>A311</f>
        <v>SENIORI</v>
      </c>
      <c r="B319" s="384"/>
      <c r="C319" s="384"/>
      <c r="D319" s="384"/>
      <c r="E319" s="384"/>
      <c r="F319" s="384"/>
      <c r="G319" s="384"/>
      <c r="H319" s="384"/>
      <c r="I319" s="384"/>
      <c r="J319" s="384"/>
    </row>
    <row r="320" spans="1:10" ht="15">
      <c r="A320" s="145"/>
      <c r="B320" s="145"/>
      <c r="C320" s="145"/>
      <c r="D320" s="145"/>
      <c r="E320" s="145"/>
      <c r="F320" s="145"/>
      <c r="G320" s="145"/>
      <c r="H320" s="145"/>
      <c r="I320" s="145"/>
      <c r="J320" s="145"/>
    </row>
    <row r="321" spans="1:12" ht="15.75">
      <c r="A321" s="385" t="str">
        <f>SKUPINE!A89</f>
        <v>SKUPINA   "G"</v>
      </c>
      <c r="B321" s="385"/>
      <c r="C321" s="386" t="s">
        <v>67</v>
      </c>
      <c r="D321" s="386"/>
      <c r="E321" s="386"/>
      <c r="F321" s="386"/>
      <c r="G321" s="386"/>
      <c r="H321" s="386"/>
      <c r="I321" s="387">
        <f>SKUPINE!A96</f>
        <v>1</v>
      </c>
      <c r="J321" s="387"/>
      <c r="K321" s="146"/>
      <c r="L321" s="146"/>
    </row>
    <row r="322" spans="1:12" ht="15">
      <c r="A322" s="145"/>
      <c r="B322" s="145"/>
      <c r="C322" s="380" t="s">
        <v>12</v>
      </c>
      <c r="D322" s="380"/>
      <c r="E322" s="380" t="s">
        <v>90</v>
      </c>
      <c r="F322" s="380"/>
      <c r="G322" s="380" t="s">
        <v>91</v>
      </c>
      <c r="H322" s="380"/>
      <c r="I322" s="381" t="s">
        <v>92</v>
      </c>
      <c r="J322" s="381"/>
      <c r="K322" s="382" t="s">
        <v>93</v>
      </c>
      <c r="L322" s="382"/>
    </row>
    <row r="323" spans="1:12" ht="18.75">
      <c r="A323" s="147">
        <f>SKUPINE!C96</f>
        <v>0</v>
      </c>
      <c r="B323" s="147">
        <f>SKUPINE!E96</f>
        <v>0</v>
      </c>
      <c r="C323" s="148"/>
      <c r="D323" s="149"/>
      <c r="E323" s="148"/>
      <c r="F323" s="149"/>
      <c r="G323" s="148"/>
      <c r="H323" s="149"/>
      <c r="I323" s="148"/>
      <c r="J323" s="149"/>
      <c r="K323" s="148"/>
      <c r="L323" s="149"/>
    </row>
    <row r="324" spans="7:12" ht="15">
      <c r="G324" s="383" t="s">
        <v>94</v>
      </c>
      <c r="H324" s="383"/>
      <c r="I324" s="383"/>
      <c r="J324" s="383"/>
      <c r="K324" s="153"/>
      <c r="L324" s="154"/>
    </row>
    <row r="325" spans="1:13" s="157" customFormat="1" ht="12.75">
      <c r="A325" s="155"/>
      <c r="B325" s="155"/>
      <c r="C325" s="155"/>
      <c r="D325" s="155"/>
      <c r="E325" s="155"/>
      <c r="F325" s="155"/>
      <c r="G325" s="155"/>
      <c r="H325" s="155"/>
      <c r="I325" s="155"/>
      <c r="J325" s="155"/>
      <c r="K325" s="156"/>
      <c r="L325" s="156"/>
      <c r="M325" s="156"/>
    </row>
    <row r="326" spans="1:13" s="157" customFormat="1" ht="12.75">
      <c r="A326" s="155"/>
      <c r="B326" s="155"/>
      <c r="C326" s="155"/>
      <c r="D326" s="155"/>
      <c r="E326" s="155"/>
      <c r="F326" s="155"/>
      <c r="G326" s="155"/>
      <c r="H326" s="155"/>
      <c r="I326" s="155"/>
      <c r="J326" s="155"/>
      <c r="K326" s="156"/>
      <c r="L326" s="156"/>
      <c r="M326" s="156"/>
    </row>
    <row r="327" spans="1:10" ht="15">
      <c r="A327" s="145"/>
      <c r="B327" s="145"/>
      <c r="C327" s="145"/>
      <c r="D327" s="145"/>
      <c r="E327" s="145"/>
      <c r="F327" s="145"/>
      <c r="G327" s="145"/>
      <c r="H327" s="145"/>
      <c r="I327" s="145"/>
      <c r="J327" s="145"/>
    </row>
    <row r="328" spans="1:10" ht="15.75">
      <c r="A328" s="384" t="str">
        <f>A302</f>
        <v>SENIORI</v>
      </c>
      <c r="B328" s="384"/>
      <c r="C328" s="384"/>
      <c r="D328" s="384"/>
      <c r="E328" s="384"/>
      <c r="F328" s="384"/>
      <c r="G328" s="384"/>
      <c r="H328" s="384"/>
      <c r="I328" s="384"/>
      <c r="J328" s="384"/>
    </row>
    <row r="329" spans="1:10" ht="15">
      <c r="A329" s="145"/>
      <c r="B329" s="145"/>
      <c r="C329" s="145"/>
      <c r="D329" s="145"/>
      <c r="E329" s="145"/>
      <c r="F329" s="145"/>
      <c r="G329" s="145"/>
      <c r="H329" s="145"/>
      <c r="I329" s="145"/>
      <c r="J329" s="145"/>
    </row>
    <row r="330" spans="1:12" ht="15.75">
      <c r="A330" s="385" t="str">
        <f>SKUPINE!A89</f>
        <v>SKUPINA   "G"</v>
      </c>
      <c r="B330" s="385"/>
      <c r="C330" s="386" t="s">
        <v>67</v>
      </c>
      <c r="D330" s="386"/>
      <c r="E330" s="386"/>
      <c r="F330" s="386"/>
      <c r="G330" s="386"/>
      <c r="H330" s="386"/>
      <c r="I330" s="387">
        <f>SKUPINE!A96</f>
        <v>1</v>
      </c>
      <c r="J330" s="387"/>
      <c r="K330" s="146"/>
      <c r="L330" s="146"/>
    </row>
    <row r="331" spans="1:12" ht="15">
      <c r="A331" s="145"/>
      <c r="B331" s="145"/>
      <c r="C331" s="380" t="s">
        <v>12</v>
      </c>
      <c r="D331" s="380"/>
      <c r="E331" s="380" t="s">
        <v>90</v>
      </c>
      <c r="F331" s="380"/>
      <c r="G331" s="380" t="s">
        <v>91</v>
      </c>
      <c r="H331" s="380"/>
      <c r="I331" s="381" t="s">
        <v>92</v>
      </c>
      <c r="J331" s="381"/>
      <c r="K331" s="382" t="s">
        <v>93</v>
      </c>
      <c r="L331" s="382"/>
    </row>
    <row r="332" spans="1:12" ht="18.75">
      <c r="A332" s="147">
        <f>SKUPINE!C97</f>
        <v>0</v>
      </c>
      <c r="B332" s="147">
        <f>SKUPINE!E97</f>
        <v>0</v>
      </c>
      <c r="C332" s="148"/>
      <c r="D332" s="149"/>
      <c r="E332" s="148"/>
      <c r="F332" s="149"/>
      <c r="G332" s="148"/>
      <c r="H332" s="149"/>
      <c r="I332" s="148"/>
      <c r="J332" s="149"/>
      <c r="K332" s="148"/>
      <c r="L332" s="149"/>
    </row>
    <row r="333" spans="7:12" ht="15">
      <c r="G333" s="383" t="s">
        <v>94</v>
      </c>
      <c r="H333" s="383"/>
      <c r="I333" s="383"/>
      <c r="J333" s="383"/>
      <c r="K333" s="153"/>
      <c r="L333" s="154"/>
    </row>
    <row r="334" spans="1:13" s="157" customFormat="1" ht="12.75">
      <c r="A334" s="155"/>
      <c r="B334" s="155"/>
      <c r="C334" s="155"/>
      <c r="D334" s="155"/>
      <c r="E334" s="155"/>
      <c r="F334" s="155"/>
      <c r="G334" s="155"/>
      <c r="H334" s="155"/>
      <c r="I334" s="155"/>
      <c r="J334" s="155"/>
      <c r="K334" s="156"/>
      <c r="L334" s="156"/>
      <c r="M334" s="156"/>
    </row>
    <row r="335" spans="1:13" s="157" customFormat="1" ht="12.75">
      <c r="A335" s="155"/>
      <c r="B335" s="155"/>
      <c r="C335" s="155"/>
      <c r="D335" s="155"/>
      <c r="E335" s="155"/>
      <c r="F335" s="155"/>
      <c r="G335" s="155"/>
      <c r="H335" s="155"/>
      <c r="I335" s="155"/>
      <c r="J335" s="155"/>
      <c r="K335" s="156"/>
      <c r="L335" s="156"/>
      <c r="M335" s="156"/>
    </row>
    <row r="336" spans="1:10" ht="15">
      <c r="A336" s="145"/>
      <c r="B336" s="145"/>
      <c r="C336" s="145"/>
      <c r="D336" s="145"/>
      <c r="E336" s="145"/>
      <c r="F336" s="145"/>
      <c r="G336" s="145"/>
      <c r="H336" s="145"/>
      <c r="I336" s="145"/>
      <c r="J336" s="145"/>
    </row>
    <row r="337" spans="1:10" ht="15.75">
      <c r="A337" s="384" t="str">
        <f>A328</f>
        <v>SENIORI</v>
      </c>
      <c r="B337" s="384"/>
      <c r="C337" s="384"/>
      <c r="D337" s="384"/>
      <c r="E337" s="384"/>
      <c r="F337" s="384"/>
      <c r="G337" s="384"/>
      <c r="H337" s="384"/>
      <c r="I337" s="384"/>
      <c r="J337" s="384"/>
    </row>
    <row r="338" spans="1:10" ht="15">
      <c r="A338" s="145"/>
      <c r="B338" s="145"/>
      <c r="C338" s="145"/>
      <c r="D338" s="145"/>
      <c r="E338" s="145"/>
      <c r="F338" s="145"/>
      <c r="G338" s="145"/>
      <c r="H338" s="145"/>
      <c r="I338" s="145"/>
      <c r="J338" s="145"/>
    </row>
    <row r="339" spans="1:12" ht="15.75">
      <c r="A339" s="385" t="str">
        <f>A330</f>
        <v>SKUPINA   "G"</v>
      </c>
      <c r="B339" s="385"/>
      <c r="C339" s="386" t="s">
        <v>67</v>
      </c>
      <c r="D339" s="386"/>
      <c r="E339" s="386"/>
      <c r="F339" s="386"/>
      <c r="G339" s="386"/>
      <c r="H339" s="386"/>
      <c r="I339" s="387">
        <f>SKUPINE!A98</f>
        <v>2</v>
      </c>
      <c r="J339" s="387"/>
      <c r="K339" s="146"/>
      <c r="L339" s="146"/>
    </row>
    <row r="340" spans="1:12" ht="15">
      <c r="A340" s="145"/>
      <c r="B340" s="145"/>
      <c r="C340" s="380" t="s">
        <v>12</v>
      </c>
      <c r="D340" s="380"/>
      <c r="E340" s="380" t="s">
        <v>90</v>
      </c>
      <c r="F340" s="380"/>
      <c r="G340" s="380" t="s">
        <v>91</v>
      </c>
      <c r="H340" s="380"/>
      <c r="I340" s="381" t="s">
        <v>92</v>
      </c>
      <c r="J340" s="381"/>
      <c r="K340" s="382" t="s">
        <v>93</v>
      </c>
      <c r="L340" s="382"/>
    </row>
    <row r="341" spans="1:12" ht="18.75">
      <c r="A341" s="147">
        <f>SKUPINE!C98</f>
        <v>0</v>
      </c>
      <c r="B341" s="147">
        <f>SKUPINE!E98</f>
        <v>0</v>
      </c>
      <c r="C341" s="148"/>
      <c r="D341" s="149"/>
      <c r="E341" s="148"/>
      <c r="F341" s="149"/>
      <c r="G341" s="148"/>
      <c r="H341" s="149"/>
      <c r="I341" s="148"/>
      <c r="J341" s="149"/>
      <c r="K341" s="148"/>
      <c r="L341" s="149"/>
    </row>
    <row r="342" spans="7:12" ht="15">
      <c r="G342" s="383" t="s">
        <v>94</v>
      </c>
      <c r="H342" s="383"/>
      <c r="I342" s="383"/>
      <c r="J342" s="383"/>
      <c r="K342" s="153"/>
      <c r="L342" s="154"/>
    </row>
    <row r="343" spans="1:13" s="157" customFormat="1" ht="12.75">
      <c r="A343" s="156"/>
      <c r="B343" s="156"/>
      <c r="C343" s="156"/>
      <c r="D343" s="156"/>
      <c r="E343" s="156"/>
      <c r="F343" s="156"/>
      <c r="G343" s="156"/>
      <c r="H343" s="156"/>
      <c r="I343" s="156"/>
      <c r="J343" s="156"/>
      <c r="K343" s="156"/>
      <c r="L343" s="156"/>
      <c r="M343" s="156"/>
    </row>
    <row r="344" spans="1:13" s="157" customFormat="1" ht="12.75">
      <c r="A344" s="156"/>
      <c r="B344" s="156"/>
      <c r="C344" s="156"/>
      <c r="D344" s="156"/>
      <c r="E344" s="156"/>
      <c r="F344" s="156"/>
      <c r="G344" s="156"/>
      <c r="H344" s="156"/>
      <c r="I344" s="156"/>
      <c r="J344" s="156"/>
      <c r="K344" s="156"/>
      <c r="L344" s="156"/>
      <c r="M344" s="156"/>
    </row>
    <row r="346" spans="1:10" ht="15.75">
      <c r="A346" s="384" t="str">
        <f>A337</f>
        <v>SENIORI</v>
      </c>
      <c r="B346" s="384"/>
      <c r="C346" s="384"/>
      <c r="D346" s="384"/>
      <c r="E346" s="384"/>
      <c r="F346" s="384"/>
      <c r="G346" s="384"/>
      <c r="H346" s="384"/>
      <c r="I346" s="384"/>
      <c r="J346" s="384"/>
    </row>
    <row r="347" spans="1:10" ht="15">
      <c r="A347" s="145"/>
      <c r="B347" s="145"/>
      <c r="C347" s="145"/>
      <c r="D347" s="145"/>
      <c r="E347" s="145"/>
      <c r="F347" s="145"/>
      <c r="G347" s="145"/>
      <c r="H347" s="145"/>
      <c r="I347" s="145"/>
      <c r="J347" s="145"/>
    </row>
    <row r="348" spans="1:12" ht="15.75">
      <c r="A348" s="385" t="str">
        <f>SKUPINE!A89</f>
        <v>SKUPINA   "G"</v>
      </c>
      <c r="B348" s="385"/>
      <c r="C348" s="386" t="s">
        <v>67</v>
      </c>
      <c r="D348" s="386"/>
      <c r="E348" s="386"/>
      <c r="F348" s="386"/>
      <c r="G348" s="386"/>
      <c r="H348" s="386"/>
      <c r="I348" s="387">
        <f>SKUPINE!A98</f>
        <v>2</v>
      </c>
      <c r="J348" s="387"/>
      <c r="K348" s="146"/>
      <c r="L348" s="146"/>
    </row>
    <row r="349" spans="1:12" ht="15">
      <c r="A349" s="145"/>
      <c r="B349" s="145"/>
      <c r="C349" s="380" t="s">
        <v>12</v>
      </c>
      <c r="D349" s="380"/>
      <c r="E349" s="380" t="s">
        <v>90</v>
      </c>
      <c r="F349" s="380"/>
      <c r="G349" s="380" t="s">
        <v>91</v>
      </c>
      <c r="H349" s="380"/>
      <c r="I349" s="381" t="s">
        <v>92</v>
      </c>
      <c r="J349" s="381"/>
      <c r="K349" s="382" t="s">
        <v>93</v>
      </c>
      <c r="L349" s="382"/>
    </row>
    <row r="350" spans="1:12" ht="18.75">
      <c r="A350" s="147">
        <f>SKUPINE!C99</f>
        <v>0</v>
      </c>
      <c r="B350" s="147">
        <f>SKUPINE!E99</f>
        <v>0</v>
      </c>
      <c r="C350" s="148"/>
      <c r="D350" s="149"/>
      <c r="E350" s="148"/>
      <c r="F350" s="149"/>
      <c r="G350" s="148"/>
      <c r="H350" s="149"/>
      <c r="I350" s="148"/>
      <c r="J350" s="149"/>
      <c r="K350" s="148"/>
      <c r="L350" s="149"/>
    </row>
    <row r="351" spans="7:12" ht="15">
      <c r="G351" s="383" t="s">
        <v>94</v>
      </c>
      <c r="H351" s="383"/>
      <c r="I351" s="383"/>
      <c r="J351" s="383"/>
      <c r="K351" s="153"/>
      <c r="L351" s="154"/>
    </row>
    <row r="352" spans="1:13" s="157" customFormat="1" ht="12.75">
      <c r="A352" s="156"/>
      <c r="B352" s="156"/>
      <c r="C352" s="156"/>
      <c r="D352" s="156"/>
      <c r="E352" s="156"/>
      <c r="F352" s="156"/>
      <c r="G352" s="156"/>
      <c r="H352" s="156"/>
      <c r="I352" s="156"/>
      <c r="J352" s="156"/>
      <c r="K352" s="156"/>
      <c r="L352" s="156"/>
      <c r="M352" s="156"/>
    </row>
    <row r="353" spans="1:13" s="157" customFormat="1" ht="12.75">
      <c r="A353" s="156"/>
      <c r="B353" s="156"/>
      <c r="C353" s="156"/>
      <c r="D353" s="156"/>
      <c r="E353" s="156"/>
      <c r="F353" s="156"/>
      <c r="G353" s="156"/>
      <c r="H353" s="156"/>
      <c r="I353" s="156"/>
      <c r="J353" s="156"/>
      <c r="K353" s="156"/>
      <c r="L353" s="156"/>
      <c r="M353" s="156"/>
    </row>
    <row r="355" spans="1:10" ht="15.75">
      <c r="A355" s="384" t="str">
        <f>A337</f>
        <v>SENIORI</v>
      </c>
      <c r="B355" s="384"/>
      <c r="C355" s="384"/>
      <c r="D355" s="384"/>
      <c r="E355" s="384"/>
      <c r="F355" s="384"/>
      <c r="G355" s="384"/>
      <c r="H355" s="384"/>
      <c r="I355" s="384"/>
      <c r="J355" s="384"/>
    </row>
    <row r="356" spans="1:10" ht="15">
      <c r="A356" s="145"/>
      <c r="B356" s="145"/>
      <c r="C356" s="145"/>
      <c r="D356" s="145"/>
      <c r="E356" s="145"/>
      <c r="F356" s="145"/>
      <c r="G356" s="145"/>
      <c r="H356" s="145"/>
      <c r="I356" s="145"/>
      <c r="J356" s="145"/>
    </row>
    <row r="357" spans="1:12" ht="15.75">
      <c r="A357" s="385" t="str">
        <f>A330</f>
        <v>SKUPINA   "G"</v>
      </c>
      <c r="B357" s="385"/>
      <c r="C357" s="386" t="s">
        <v>67</v>
      </c>
      <c r="D357" s="386"/>
      <c r="E357" s="386"/>
      <c r="F357" s="386"/>
      <c r="G357" s="386"/>
      <c r="H357" s="386"/>
      <c r="I357" s="387">
        <f>SKUPINE!A100</f>
        <v>3</v>
      </c>
      <c r="J357" s="387"/>
      <c r="K357" s="146"/>
      <c r="L357" s="146"/>
    </row>
    <row r="358" spans="1:12" ht="15">
      <c r="A358" s="145"/>
      <c r="B358" s="145"/>
      <c r="C358" s="380" t="s">
        <v>12</v>
      </c>
      <c r="D358" s="380"/>
      <c r="E358" s="380" t="s">
        <v>90</v>
      </c>
      <c r="F358" s="380"/>
      <c r="G358" s="380" t="s">
        <v>91</v>
      </c>
      <c r="H358" s="380"/>
      <c r="I358" s="381" t="s">
        <v>92</v>
      </c>
      <c r="J358" s="381"/>
      <c r="K358" s="382" t="s">
        <v>93</v>
      </c>
      <c r="L358" s="382"/>
    </row>
    <row r="359" spans="1:12" ht="18.75">
      <c r="A359" s="147">
        <f>SKUPINE!C100</f>
        <v>0</v>
      </c>
      <c r="B359" s="147">
        <f>SKUPINE!E100</f>
        <v>0</v>
      </c>
      <c r="C359" s="148"/>
      <c r="D359" s="149"/>
      <c r="E359" s="148"/>
      <c r="F359" s="149"/>
      <c r="G359" s="148"/>
      <c r="H359" s="149"/>
      <c r="I359" s="148"/>
      <c r="J359" s="149"/>
      <c r="K359" s="148"/>
      <c r="L359" s="149"/>
    </row>
    <row r="360" spans="7:12" ht="15">
      <c r="G360" s="383" t="s">
        <v>94</v>
      </c>
      <c r="H360" s="383"/>
      <c r="I360" s="383"/>
      <c r="J360" s="383"/>
      <c r="K360" s="153"/>
      <c r="L360" s="154"/>
    </row>
    <row r="361" spans="1:13" s="157" customFormat="1" ht="12.75">
      <c r="A361" s="156"/>
      <c r="B361" s="156"/>
      <c r="C361" s="156"/>
      <c r="D361" s="156"/>
      <c r="E361" s="156"/>
      <c r="F361" s="156"/>
      <c r="G361" s="156"/>
      <c r="H361" s="156"/>
      <c r="I361" s="156"/>
      <c r="J361" s="156"/>
      <c r="K361" s="156"/>
      <c r="L361" s="156"/>
      <c r="M361" s="156"/>
    </row>
    <row r="362" spans="1:13" s="157" customFormat="1" ht="12.75">
      <c r="A362" s="156"/>
      <c r="B362" s="156"/>
      <c r="C362" s="156"/>
      <c r="D362" s="156"/>
      <c r="E362" s="156"/>
      <c r="F362" s="156"/>
      <c r="G362" s="156"/>
      <c r="H362" s="156"/>
      <c r="I362" s="156"/>
      <c r="J362" s="156"/>
      <c r="K362" s="156"/>
      <c r="L362" s="156"/>
      <c r="M362" s="156"/>
    </row>
    <row r="364" spans="1:10" ht="15.75">
      <c r="A364" s="384" t="str">
        <f>A355</f>
        <v>SENIORI</v>
      </c>
      <c r="B364" s="384"/>
      <c r="C364" s="384"/>
      <c r="D364" s="384"/>
      <c r="E364" s="384"/>
      <c r="F364" s="384"/>
      <c r="G364" s="384"/>
      <c r="H364" s="384"/>
      <c r="I364" s="384"/>
      <c r="J364" s="384"/>
    </row>
    <row r="365" spans="1:10" ht="15">
      <c r="A365" s="145"/>
      <c r="B365" s="145"/>
      <c r="C365" s="145"/>
      <c r="D365" s="145"/>
      <c r="E365" s="145"/>
      <c r="F365" s="145"/>
      <c r="G365" s="145"/>
      <c r="H365" s="145"/>
      <c r="I365" s="145"/>
      <c r="J365" s="145"/>
    </row>
    <row r="366" spans="1:12" ht="15.75">
      <c r="A366" s="385" t="str">
        <f>SKUPINE!A89</f>
        <v>SKUPINA   "G"</v>
      </c>
      <c r="B366" s="385"/>
      <c r="C366" s="386" t="s">
        <v>67</v>
      </c>
      <c r="D366" s="386"/>
      <c r="E366" s="386"/>
      <c r="F366" s="386"/>
      <c r="G366" s="386"/>
      <c r="H366" s="386"/>
      <c r="I366" s="387">
        <f>SKUPINE!A100</f>
        <v>3</v>
      </c>
      <c r="J366" s="387"/>
      <c r="K366" s="146"/>
      <c r="L366" s="146"/>
    </row>
    <row r="367" spans="1:12" ht="15">
      <c r="A367" s="145"/>
      <c r="B367" s="145"/>
      <c r="C367" s="380" t="s">
        <v>12</v>
      </c>
      <c r="D367" s="380"/>
      <c r="E367" s="380" t="s">
        <v>90</v>
      </c>
      <c r="F367" s="380"/>
      <c r="G367" s="380" t="s">
        <v>91</v>
      </c>
      <c r="H367" s="380"/>
      <c r="I367" s="381" t="s">
        <v>92</v>
      </c>
      <c r="J367" s="381"/>
      <c r="K367" s="382" t="s">
        <v>93</v>
      </c>
      <c r="L367" s="382"/>
    </row>
    <row r="368" spans="1:12" ht="18.75">
      <c r="A368" s="147">
        <f>SKUPINE!C101</f>
        <v>0</v>
      </c>
      <c r="B368" s="147">
        <f>SKUPINE!E101</f>
        <v>0</v>
      </c>
      <c r="C368" s="148"/>
      <c r="D368" s="149"/>
      <c r="E368" s="148"/>
      <c r="F368" s="149"/>
      <c r="G368" s="148"/>
      <c r="H368" s="149"/>
      <c r="I368" s="148"/>
      <c r="J368" s="149"/>
      <c r="K368" s="148"/>
      <c r="L368" s="149"/>
    </row>
    <row r="369" spans="7:12" ht="15">
      <c r="G369" s="383" t="s">
        <v>94</v>
      </c>
      <c r="H369" s="383"/>
      <c r="I369" s="383"/>
      <c r="J369" s="383"/>
      <c r="K369" s="153"/>
      <c r="L369" s="154"/>
    </row>
    <row r="370" spans="7:12" ht="15">
      <c r="G370" s="159"/>
      <c r="H370" s="159"/>
      <c r="I370" s="159"/>
      <c r="J370" s="160"/>
      <c r="K370" s="161"/>
      <c r="L370" s="161"/>
    </row>
    <row r="371" spans="7:12" ht="15">
      <c r="G371" s="159"/>
      <c r="H371" s="159"/>
      <c r="I371" s="159"/>
      <c r="J371" s="160"/>
      <c r="K371" s="161"/>
      <c r="L371" s="161"/>
    </row>
    <row r="372" spans="1:10" ht="15.75">
      <c r="A372" s="384" t="str">
        <f>A364</f>
        <v>SENIORI</v>
      </c>
      <c r="B372" s="384"/>
      <c r="C372" s="384"/>
      <c r="D372" s="384"/>
      <c r="E372" s="384"/>
      <c r="F372" s="384"/>
      <c r="G372" s="384"/>
      <c r="H372" s="384"/>
      <c r="I372" s="384"/>
      <c r="J372" s="384"/>
    </row>
    <row r="373" spans="1:10" ht="15">
      <c r="A373" s="145"/>
      <c r="B373" s="145"/>
      <c r="C373" s="145"/>
      <c r="D373" s="145"/>
      <c r="E373" s="145"/>
      <c r="F373" s="145"/>
      <c r="G373" s="145"/>
      <c r="H373" s="145"/>
      <c r="I373" s="145"/>
      <c r="J373" s="145"/>
    </row>
    <row r="374" spans="1:12" ht="15.75">
      <c r="A374" s="385" t="str">
        <f>SKUPINE!A103</f>
        <v>SKUPINA   "H"</v>
      </c>
      <c r="B374" s="385"/>
      <c r="C374" s="386" t="s">
        <v>67</v>
      </c>
      <c r="D374" s="386"/>
      <c r="E374" s="386"/>
      <c r="F374" s="386"/>
      <c r="G374" s="386"/>
      <c r="H374" s="386"/>
      <c r="I374" s="387">
        <f>SKUPINE!A110</f>
        <v>1</v>
      </c>
      <c r="J374" s="387"/>
      <c r="K374" s="146"/>
      <c r="L374" s="146"/>
    </row>
    <row r="375" spans="1:12" ht="15">
      <c r="A375" s="145"/>
      <c r="B375" s="145"/>
      <c r="C375" s="380" t="s">
        <v>12</v>
      </c>
      <c r="D375" s="380"/>
      <c r="E375" s="380" t="s">
        <v>90</v>
      </c>
      <c r="F375" s="380"/>
      <c r="G375" s="380" t="s">
        <v>91</v>
      </c>
      <c r="H375" s="380"/>
      <c r="I375" s="381" t="s">
        <v>92</v>
      </c>
      <c r="J375" s="381"/>
      <c r="K375" s="382" t="s">
        <v>93</v>
      </c>
      <c r="L375" s="382"/>
    </row>
    <row r="376" spans="1:12" ht="18.75">
      <c r="A376" s="147">
        <f>SKUPINE!C110</f>
        <v>0</v>
      </c>
      <c r="B376" s="147">
        <f>SKUPINE!E110</f>
        <v>0</v>
      </c>
      <c r="C376" s="148"/>
      <c r="D376" s="149"/>
      <c r="E376" s="148"/>
      <c r="F376" s="149"/>
      <c r="G376" s="148"/>
      <c r="H376" s="149"/>
      <c r="I376" s="148"/>
      <c r="J376" s="149"/>
      <c r="K376" s="148"/>
      <c r="L376" s="149"/>
    </row>
    <row r="377" spans="7:12" ht="15">
      <c r="G377" s="383" t="s">
        <v>94</v>
      </c>
      <c r="H377" s="383"/>
      <c r="I377" s="383"/>
      <c r="J377" s="383"/>
      <c r="K377" s="153"/>
      <c r="L377" s="154"/>
    </row>
    <row r="378" spans="1:13" s="157" customFormat="1" ht="12.75">
      <c r="A378" s="155"/>
      <c r="B378" s="155"/>
      <c r="C378" s="155"/>
      <c r="D378" s="155"/>
      <c r="E378" s="155"/>
      <c r="F378" s="155"/>
      <c r="G378" s="155"/>
      <c r="H378" s="155"/>
      <c r="I378" s="155"/>
      <c r="J378" s="155"/>
      <c r="K378" s="156"/>
      <c r="L378" s="156"/>
      <c r="M378" s="156"/>
    </row>
    <row r="379" spans="1:13" s="157" customFormat="1" ht="12.75">
      <c r="A379" s="155"/>
      <c r="B379" s="155"/>
      <c r="C379" s="155"/>
      <c r="D379" s="155"/>
      <c r="E379" s="155"/>
      <c r="F379" s="155"/>
      <c r="G379" s="155"/>
      <c r="H379" s="155"/>
      <c r="I379" s="155"/>
      <c r="J379" s="155"/>
      <c r="K379" s="156"/>
      <c r="L379" s="156"/>
      <c r="M379" s="156"/>
    </row>
    <row r="380" spans="1:10" ht="15">
      <c r="A380" s="145"/>
      <c r="B380" s="145"/>
      <c r="C380" s="145"/>
      <c r="D380" s="145"/>
      <c r="E380" s="145"/>
      <c r="F380" s="145"/>
      <c r="G380" s="145"/>
      <c r="H380" s="145"/>
      <c r="I380" s="145"/>
      <c r="J380" s="145"/>
    </row>
    <row r="381" spans="1:10" ht="15.75">
      <c r="A381" s="384" t="str">
        <f>A355</f>
        <v>SENIORI</v>
      </c>
      <c r="B381" s="384"/>
      <c r="C381" s="384"/>
      <c r="D381" s="384"/>
      <c r="E381" s="384"/>
      <c r="F381" s="384"/>
      <c r="G381" s="384"/>
      <c r="H381" s="384"/>
      <c r="I381" s="384"/>
      <c r="J381" s="384"/>
    </row>
    <row r="382" spans="1:10" ht="15">
      <c r="A382" s="145"/>
      <c r="B382" s="145"/>
      <c r="C382" s="145"/>
      <c r="D382" s="145"/>
      <c r="E382" s="145"/>
      <c r="F382" s="145"/>
      <c r="G382" s="145"/>
      <c r="H382" s="145"/>
      <c r="I382" s="145"/>
      <c r="J382" s="145"/>
    </row>
    <row r="383" spans="1:12" ht="15.75">
      <c r="A383" s="385" t="str">
        <f>SKUPINE!A103</f>
        <v>SKUPINA   "H"</v>
      </c>
      <c r="B383" s="385"/>
      <c r="C383" s="386" t="s">
        <v>67</v>
      </c>
      <c r="D383" s="386"/>
      <c r="E383" s="386"/>
      <c r="F383" s="386"/>
      <c r="G383" s="386"/>
      <c r="H383" s="386"/>
      <c r="I383" s="387">
        <f>SKUPINE!A110</f>
        <v>1</v>
      </c>
      <c r="J383" s="387"/>
      <c r="K383" s="146"/>
      <c r="L383" s="146"/>
    </row>
    <row r="384" spans="1:12" ht="15">
      <c r="A384" s="145"/>
      <c r="B384" s="145"/>
      <c r="C384" s="380" t="s">
        <v>12</v>
      </c>
      <c r="D384" s="380"/>
      <c r="E384" s="380" t="s">
        <v>90</v>
      </c>
      <c r="F384" s="380"/>
      <c r="G384" s="380" t="s">
        <v>91</v>
      </c>
      <c r="H384" s="380"/>
      <c r="I384" s="381" t="s">
        <v>92</v>
      </c>
      <c r="J384" s="381"/>
      <c r="K384" s="382" t="s">
        <v>93</v>
      </c>
      <c r="L384" s="382"/>
    </row>
    <row r="385" spans="1:12" ht="18.75">
      <c r="A385" s="147">
        <f>SKUPINE!C111</f>
        <v>0</v>
      </c>
      <c r="B385" s="147">
        <f>SKUPINE!E111</f>
        <v>0</v>
      </c>
      <c r="C385" s="148"/>
      <c r="D385" s="149"/>
      <c r="E385" s="148"/>
      <c r="F385" s="149"/>
      <c r="G385" s="148"/>
      <c r="H385" s="149"/>
      <c r="I385" s="148"/>
      <c r="J385" s="149"/>
      <c r="K385" s="148"/>
      <c r="L385" s="149"/>
    </row>
    <row r="386" spans="7:12" ht="15">
      <c r="G386" s="383" t="s">
        <v>94</v>
      </c>
      <c r="H386" s="383"/>
      <c r="I386" s="383"/>
      <c r="J386" s="383"/>
      <c r="K386" s="153"/>
      <c r="L386" s="154"/>
    </row>
    <row r="387" spans="1:13" s="157" customFormat="1" ht="12.75">
      <c r="A387" s="155"/>
      <c r="B387" s="155"/>
      <c r="C387" s="155"/>
      <c r="D387" s="155"/>
      <c r="E387" s="155"/>
      <c r="F387" s="155"/>
      <c r="G387" s="155"/>
      <c r="H387" s="155"/>
      <c r="I387" s="155"/>
      <c r="J387" s="155"/>
      <c r="K387" s="156"/>
      <c r="L387" s="156"/>
      <c r="M387" s="156"/>
    </row>
    <row r="388" spans="1:13" s="157" customFormat="1" ht="12.75">
      <c r="A388" s="155"/>
      <c r="B388" s="155"/>
      <c r="C388" s="155"/>
      <c r="D388" s="155"/>
      <c r="E388" s="155"/>
      <c r="F388" s="155"/>
      <c r="G388" s="155"/>
      <c r="H388" s="155"/>
      <c r="I388" s="155"/>
      <c r="J388" s="155"/>
      <c r="K388" s="156"/>
      <c r="L388" s="156"/>
      <c r="M388" s="156"/>
    </row>
    <row r="389" spans="1:10" ht="15">
      <c r="A389" s="145"/>
      <c r="B389" s="145"/>
      <c r="C389" s="145"/>
      <c r="D389" s="145"/>
      <c r="E389" s="145"/>
      <c r="F389" s="145"/>
      <c r="G389" s="145"/>
      <c r="H389" s="145"/>
      <c r="I389" s="145"/>
      <c r="J389" s="145"/>
    </row>
    <row r="390" spans="1:10" ht="15.75">
      <c r="A390" s="384" t="str">
        <f>A381</f>
        <v>SENIORI</v>
      </c>
      <c r="B390" s="384"/>
      <c r="C390" s="384"/>
      <c r="D390" s="384"/>
      <c r="E390" s="384"/>
      <c r="F390" s="384"/>
      <c r="G390" s="384"/>
      <c r="H390" s="384"/>
      <c r="I390" s="384"/>
      <c r="J390" s="384"/>
    </row>
    <row r="391" spans="1:10" ht="15">
      <c r="A391" s="145"/>
      <c r="B391" s="145"/>
      <c r="C391" s="145"/>
      <c r="D391" s="145"/>
      <c r="E391" s="145"/>
      <c r="F391" s="145"/>
      <c r="G391" s="145"/>
      <c r="H391" s="145"/>
      <c r="I391" s="145"/>
      <c r="J391" s="145"/>
    </row>
    <row r="392" spans="1:12" ht="15.75">
      <c r="A392" s="385" t="str">
        <f>A383</f>
        <v>SKUPINA   "H"</v>
      </c>
      <c r="B392" s="385"/>
      <c r="C392" s="386" t="s">
        <v>67</v>
      </c>
      <c r="D392" s="386"/>
      <c r="E392" s="386"/>
      <c r="F392" s="386"/>
      <c r="G392" s="386"/>
      <c r="H392" s="386"/>
      <c r="I392" s="387">
        <f>SKUPINE!A112</f>
        <v>2</v>
      </c>
      <c r="J392" s="387"/>
      <c r="K392" s="146"/>
      <c r="L392" s="146"/>
    </row>
    <row r="393" spans="1:12" ht="15">
      <c r="A393" s="145"/>
      <c r="B393" s="145"/>
      <c r="C393" s="380" t="s">
        <v>12</v>
      </c>
      <c r="D393" s="380"/>
      <c r="E393" s="380" t="s">
        <v>90</v>
      </c>
      <c r="F393" s="380"/>
      <c r="G393" s="380" t="s">
        <v>91</v>
      </c>
      <c r="H393" s="380"/>
      <c r="I393" s="381" t="s">
        <v>92</v>
      </c>
      <c r="J393" s="381"/>
      <c r="K393" s="382" t="s">
        <v>93</v>
      </c>
      <c r="L393" s="382"/>
    </row>
    <row r="394" spans="1:12" ht="18.75">
      <c r="A394" s="147">
        <f>SKUPINE!C112</f>
        <v>0</v>
      </c>
      <c r="B394" s="147">
        <f>SKUPINE!E112</f>
        <v>0</v>
      </c>
      <c r="C394" s="148"/>
      <c r="D394" s="149"/>
      <c r="E394" s="148"/>
      <c r="F394" s="149"/>
      <c r="G394" s="148"/>
      <c r="H394" s="149"/>
      <c r="I394" s="148"/>
      <c r="J394" s="149"/>
      <c r="K394" s="148"/>
      <c r="L394" s="149"/>
    </row>
    <row r="395" spans="7:12" ht="15">
      <c r="G395" s="383" t="s">
        <v>94</v>
      </c>
      <c r="H395" s="383"/>
      <c r="I395" s="383"/>
      <c r="J395" s="383"/>
      <c r="K395" s="153"/>
      <c r="L395" s="154"/>
    </row>
    <row r="396" spans="1:13" s="157" customFormat="1" ht="12.75">
      <c r="A396" s="156"/>
      <c r="B396" s="156"/>
      <c r="C396" s="156"/>
      <c r="D396" s="156"/>
      <c r="E396" s="156"/>
      <c r="F396" s="156"/>
      <c r="G396" s="156"/>
      <c r="H396" s="156"/>
      <c r="I396" s="156"/>
      <c r="J396" s="156"/>
      <c r="K396" s="156"/>
      <c r="L396" s="156"/>
      <c r="M396" s="156"/>
    </row>
    <row r="397" spans="1:13" s="157" customFormat="1" ht="12.75">
      <c r="A397" s="156"/>
      <c r="B397" s="156"/>
      <c r="C397" s="156"/>
      <c r="D397" s="156"/>
      <c r="E397" s="156"/>
      <c r="F397" s="156"/>
      <c r="G397" s="156"/>
      <c r="H397" s="156"/>
      <c r="I397" s="156"/>
      <c r="J397" s="156"/>
      <c r="K397" s="156"/>
      <c r="L397" s="156"/>
      <c r="M397" s="156"/>
    </row>
    <row r="399" spans="1:10" ht="15.75">
      <c r="A399" s="384" t="str">
        <f>A390</f>
        <v>SENIORI</v>
      </c>
      <c r="B399" s="384"/>
      <c r="C399" s="384"/>
      <c r="D399" s="384"/>
      <c r="E399" s="384"/>
      <c r="F399" s="384"/>
      <c r="G399" s="384"/>
      <c r="H399" s="384"/>
      <c r="I399" s="384"/>
      <c r="J399" s="384"/>
    </row>
    <row r="400" spans="1:10" ht="15">
      <c r="A400" s="145"/>
      <c r="B400" s="145"/>
      <c r="C400" s="145"/>
      <c r="D400" s="145"/>
      <c r="E400" s="145"/>
      <c r="F400" s="145"/>
      <c r="G400" s="145"/>
      <c r="H400" s="145"/>
      <c r="I400" s="145"/>
      <c r="J400" s="145"/>
    </row>
    <row r="401" spans="1:12" ht="15.75">
      <c r="A401" s="385" t="str">
        <f>SKUPINE!A103</f>
        <v>SKUPINA   "H"</v>
      </c>
      <c r="B401" s="385"/>
      <c r="C401" s="386" t="s">
        <v>67</v>
      </c>
      <c r="D401" s="386"/>
      <c r="E401" s="386"/>
      <c r="F401" s="386"/>
      <c r="G401" s="386"/>
      <c r="H401" s="386"/>
      <c r="I401" s="387">
        <f>SKUPINE!A112</f>
        <v>2</v>
      </c>
      <c r="J401" s="387"/>
      <c r="K401" s="146"/>
      <c r="L401" s="146"/>
    </row>
    <row r="402" spans="1:12" ht="15">
      <c r="A402" s="145"/>
      <c r="B402" s="145"/>
      <c r="C402" s="380" t="s">
        <v>12</v>
      </c>
      <c r="D402" s="380"/>
      <c r="E402" s="380" t="s">
        <v>90</v>
      </c>
      <c r="F402" s="380"/>
      <c r="G402" s="380" t="s">
        <v>91</v>
      </c>
      <c r="H402" s="380"/>
      <c r="I402" s="381" t="s">
        <v>92</v>
      </c>
      <c r="J402" s="381"/>
      <c r="K402" s="382" t="s">
        <v>93</v>
      </c>
      <c r="L402" s="382"/>
    </row>
    <row r="403" spans="1:12" ht="18.75">
      <c r="A403" s="147">
        <f>SKUPINE!C113</f>
        <v>0</v>
      </c>
      <c r="B403" s="147">
        <f>SKUPINE!E113</f>
        <v>0</v>
      </c>
      <c r="C403" s="148"/>
      <c r="D403" s="149"/>
      <c r="E403" s="148"/>
      <c r="F403" s="149"/>
      <c r="G403" s="148"/>
      <c r="H403" s="149"/>
      <c r="I403" s="148"/>
      <c r="J403" s="149"/>
      <c r="K403" s="148"/>
      <c r="L403" s="149"/>
    </row>
    <row r="404" spans="7:12" ht="15">
      <c r="G404" s="383" t="s">
        <v>94</v>
      </c>
      <c r="H404" s="383"/>
      <c r="I404" s="383"/>
      <c r="J404" s="383"/>
      <c r="K404" s="153"/>
      <c r="L404" s="154"/>
    </row>
    <row r="405" spans="1:13" s="157" customFormat="1" ht="12.75">
      <c r="A405" s="156"/>
      <c r="B405" s="156"/>
      <c r="C405" s="156"/>
      <c r="D405" s="156"/>
      <c r="E405" s="156"/>
      <c r="F405" s="156"/>
      <c r="G405" s="156"/>
      <c r="H405" s="156"/>
      <c r="I405" s="156"/>
      <c r="J405" s="156"/>
      <c r="K405" s="156"/>
      <c r="L405" s="156"/>
      <c r="M405" s="156"/>
    </row>
    <row r="406" spans="1:13" s="157" customFormat="1" ht="12.75">
      <c r="A406" s="156"/>
      <c r="B406" s="156"/>
      <c r="C406" s="156"/>
      <c r="D406" s="156"/>
      <c r="E406" s="156"/>
      <c r="F406" s="156"/>
      <c r="G406" s="156"/>
      <c r="H406" s="156"/>
      <c r="I406" s="156"/>
      <c r="J406" s="156"/>
      <c r="K406" s="156"/>
      <c r="L406" s="156"/>
      <c r="M406" s="156"/>
    </row>
    <row r="408" spans="1:10" ht="15.75">
      <c r="A408" s="384" t="str">
        <f>A390</f>
        <v>SENIORI</v>
      </c>
      <c r="B408" s="384"/>
      <c r="C408" s="384"/>
      <c r="D408" s="384"/>
      <c r="E408" s="384"/>
      <c r="F408" s="384"/>
      <c r="G408" s="384"/>
      <c r="H408" s="384"/>
      <c r="I408" s="384"/>
      <c r="J408" s="384"/>
    </row>
    <row r="409" spans="1:10" ht="15">
      <c r="A409" s="145"/>
      <c r="B409" s="145"/>
      <c r="C409" s="145"/>
      <c r="D409" s="145"/>
      <c r="E409" s="145"/>
      <c r="F409" s="145"/>
      <c r="G409" s="145"/>
      <c r="H409" s="145"/>
      <c r="I409" s="145"/>
      <c r="J409" s="145"/>
    </row>
    <row r="410" spans="1:12" ht="15.75">
      <c r="A410" s="385" t="str">
        <f>A383</f>
        <v>SKUPINA   "H"</v>
      </c>
      <c r="B410" s="385"/>
      <c r="C410" s="386" t="s">
        <v>67</v>
      </c>
      <c r="D410" s="386"/>
      <c r="E410" s="386"/>
      <c r="F410" s="386"/>
      <c r="G410" s="386"/>
      <c r="H410" s="386"/>
      <c r="I410" s="387">
        <f>SKUPINE!A114</f>
        <v>3</v>
      </c>
      <c r="J410" s="387"/>
      <c r="K410" s="146"/>
      <c r="L410" s="146"/>
    </row>
    <row r="411" spans="1:12" ht="15">
      <c r="A411" s="145"/>
      <c r="B411" s="145"/>
      <c r="C411" s="380" t="s">
        <v>12</v>
      </c>
      <c r="D411" s="380"/>
      <c r="E411" s="380" t="s">
        <v>90</v>
      </c>
      <c r="F411" s="380"/>
      <c r="G411" s="380" t="s">
        <v>91</v>
      </c>
      <c r="H411" s="380"/>
      <c r="I411" s="381" t="s">
        <v>92</v>
      </c>
      <c r="J411" s="381"/>
      <c r="K411" s="382" t="s">
        <v>93</v>
      </c>
      <c r="L411" s="382"/>
    </row>
    <row r="412" spans="1:12" ht="18.75">
      <c r="A412" s="147">
        <f>SKUPINE!C114</f>
        <v>0</v>
      </c>
      <c r="B412" s="147">
        <f>SKUPINE!E114</f>
        <v>0</v>
      </c>
      <c r="C412" s="148"/>
      <c r="D412" s="149"/>
      <c r="E412" s="148"/>
      <c r="F412" s="149"/>
      <c r="G412" s="148"/>
      <c r="H412" s="149"/>
      <c r="I412" s="148"/>
      <c r="J412" s="149"/>
      <c r="K412" s="148"/>
      <c r="L412" s="149"/>
    </row>
    <row r="413" spans="7:12" ht="15">
      <c r="G413" s="383" t="s">
        <v>94</v>
      </c>
      <c r="H413" s="383"/>
      <c r="I413" s="383"/>
      <c r="J413" s="383"/>
      <c r="K413" s="153"/>
      <c r="L413" s="154"/>
    </row>
    <row r="414" spans="1:13" s="157" customFormat="1" ht="12.75">
      <c r="A414" s="156"/>
      <c r="B414" s="156"/>
      <c r="C414" s="156"/>
      <c r="D414" s="156"/>
      <c r="E414" s="156"/>
      <c r="F414" s="156"/>
      <c r="G414" s="156"/>
      <c r="H414" s="156"/>
      <c r="I414" s="156"/>
      <c r="J414" s="156"/>
      <c r="K414" s="156"/>
      <c r="L414" s="156"/>
      <c r="M414" s="156"/>
    </row>
    <row r="415" spans="1:13" s="157" customFormat="1" ht="12.75">
      <c r="A415" s="156"/>
      <c r="B415" s="156"/>
      <c r="C415" s="156"/>
      <c r="D415" s="156"/>
      <c r="E415" s="156"/>
      <c r="F415" s="156"/>
      <c r="G415" s="156"/>
      <c r="H415" s="156"/>
      <c r="I415" s="156"/>
      <c r="J415" s="156"/>
      <c r="K415" s="156"/>
      <c r="L415" s="156"/>
      <c r="M415" s="156"/>
    </row>
    <row r="417" spans="1:10" ht="15.75">
      <c r="A417" s="384" t="str">
        <f>A408</f>
        <v>SENIORI</v>
      </c>
      <c r="B417" s="384"/>
      <c r="C417" s="384"/>
      <c r="D417" s="384"/>
      <c r="E417" s="384"/>
      <c r="F417" s="384"/>
      <c r="G417" s="384"/>
      <c r="H417" s="384"/>
      <c r="I417" s="384"/>
      <c r="J417" s="384"/>
    </row>
    <row r="418" spans="1:10" ht="15">
      <c r="A418" s="145"/>
      <c r="B418" s="145"/>
      <c r="C418" s="145"/>
      <c r="D418" s="145"/>
      <c r="E418" s="145"/>
      <c r="F418" s="145"/>
      <c r="G418" s="145"/>
      <c r="H418" s="145"/>
      <c r="I418" s="145"/>
      <c r="J418" s="145"/>
    </row>
    <row r="419" spans="1:12" ht="15.75">
      <c r="A419" s="385" t="str">
        <f>SKUPINE!A103</f>
        <v>SKUPINA   "H"</v>
      </c>
      <c r="B419" s="385"/>
      <c r="C419" s="386" t="s">
        <v>67</v>
      </c>
      <c r="D419" s="386"/>
      <c r="E419" s="386"/>
      <c r="F419" s="386"/>
      <c r="G419" s="386"/>
      <c r="H419" s="386"/>
      <c r="I419" s="387">
        <f>SKUPINE!A114</f>
        <v>3</v>
      </c>
      <c r="J419" s="387"/>
      <c r="K419" s="146"/>
      <c r="L419" s="146"/>
    </row>
    <row r="420" spans="1:12" ht="15">
      <c r="A420" s="145"/>
      <c r="B420" s="145"/>
      <c r="C420" s="380" t="s">
        <v>12</v>
      </c>
      <c r="D420" s="380"/>
      <c r="E420" s="380" t="s">
        <v>90</v>
      </c>
      <c r="F420" s="380"/>
      <c r="G420" s="380" t="s">
        <v>91</v>
      </c>
      <c r="H420" s="380"/>
      <c r="I420" s="381" t="s">
        <v>92</v>
      </c>
      <c r="J420" s="381"/>
      <c r="K420" s="382" t="s">
        <v>93</v>
      </c>
      <c r="L420" s="382"/>
    </row>
    <row r="421" spans="1:12" ht="18.75">
      <c r="A421" s="147">
        <f>SKUPINE!C115</f>
        <v>0</v>
      </c>
      <c r="B421" s="147">
        <f>SKUPINE!E115</f>
        <v>0</v>
      </c>
      <c r="C421" s="148"/>
      <c r="D421" s="149"/>
      <c r="E421" s="148"/>
      <c r="F421" s="149"/>
      <c r="G421" s="148"/>
      <c r="H421" s="149"/>
      <c r="I421" s="148"/>
      <c r="J421" s="149"/>
      <c r="K421" s="148"/>
      <c r="L421" s="149"/>
    </row>
    <row r="422" spans="7:12" ht="15">
      <c r="G422" s="383" t="s">
        <v>94</v>
      </c>
      <c r="H422" s="383"/>
      <c r="I422" s="383"/>
      <c r="J422" s="383"/>
      <c r="K422" s="153"/>
      <c r="L422" s="154"/>
    </row>
    <row r="423" spans="7:12" ht="15">
      <c r="G423" s="159"/>
      <c r="H423" s="159"/>
      <c r="I423" s="159"/>
      <c r="J423" s="160"/>
      <c r="K423" s="161"/>
      <c r="L423" s="161"/>
    </row>
    <row r="424" spans="7:12" ht="15">
      <c r="G424" s="159"/>
      <c r="H424" s="159"/>
      <c r="I424" s="159"/>
      <c r="J424" s="160"/>
      <c r="K424" s="161"/>
      <c r="L424" s="161"/>
    </row>
    <row r="425" spans="1:10" ht="15.75">
      <c r="A425" s="384" t="str">
        <f>A417</f>
        <v>SENIORI</v>
      </c>
      <c r="B425" s="384"/>
      <c r="C425" s="384"/>
      <c r="D425" s="384"/>
      <c r="E425" s="384"/>
      <c r="F425" s="384"/>
      <c r="G425" s="384"/>
      <c r="H425" s="384"/>
      <c r="I425" s="384"/>
      <c r="J425" s="384"/>
    </row>
    <row r="426" spans="1:10" ht="15">
      <c r="A426" s="145"/>
      <c r="B426" s="145"/>
      <c r="C426" s="145"/>
      <c r="D426" s="145"/>
      <c r="E426" s="145"/>
      <c r="F426" s="145"/>
      <c r="G426" s="145"/>
      <c r="H426" s="145"/>
      <c r="I426" s="145"/>
      <c r="J426" s="145"/>
    </row>
    <row r="427" spans="1:12" ht="15.75">
      <c r="A427" s="385" t="str">
        <f>SKUPINE!A117</f>
        <v>SKUPINA   "I"</v>
      </c>
      <c r="B427" s="385"/>
      <c r="C427" s="386" t="s">
        <v>67</v>
      </c>
      <c r="D427" s="386"/>
      <c r="E427" s="386"/>
      <c r="F427" s="386"/>
      <c r="G427" s="386"/>
      <c r="H427" s="386"/>
      <c r="I427" s="387">
        <f>SKUPINE!A124</f>
        <v>1</v>
      </c>
      <c r="J427" s="387"/>
      <c r="K427" s="146"/>
      <c r="L427" s="146"/>
    </row>
    <row r="428" spans="1:12" ht="15">
      <c r="A428" s="145"/>
      <c r="B428" s="145"/>
      <c r="C428" s="380" t="s">
        <v>12</v>
      </c>
      <c r="D428" s="380"/>
      <c r="E428" s="380" t="s">
        <v>90</v>
      </c>
      <c r="F428" s="380"/>
      <c r="G428" s="380" t="s">
        <v>91</v>
      </c>
      <c r="H428" s="380"/>
      <c r="I428" s="381" t="s">
        <v>92</v>
      </c>
      <c r="J428" s="381"/>
      <c r="K428" s="382" t="s">
        <v>93</v>
      </c>
      <c r="L428" s="382"/>
    </row>
    <row r="429" spans="1:12" ht="18.75">
      <c r="A429" s="147">
        <f>SKUPINE!C124</f>
        <v>0</v>
      </c>
      <c r="B429" s="147">
        <f>SKUPINE!E124</f>
        <v>0</v>
      </c>
      <c r="C429" s="148"/>
      <c r="D429" s="149"/>
      <c r="E429" s="148"/>
      <c r="F429" s="149"/>
      <c r="G429" s="148"/>
      <c r="H429" s="149"/>
      <c r="I429" s="148"/>
      <c r="J429" s="149"/>
      <c r="K429" s="148"/>
      <c r="L429" s="149"/>
    </row>
    <row r="430" spans="7:12" ht="15">
      <c r="G430" s="383" t="s">
        <v>94</v>
      </c>
      <c r="H430" s="383"/>
      <c r="I430" s="383"/>
      <c r="J430" s="383"/>
      <c r="K430" s="153"/>
      <c r="L430" s="154"/>
    </row>
    <row r="431" spans="1:13" s="157" customFormat="1" ht="12.75">
      <c r="A431" s="155"/>
      <c r="B431" s="155"/>
      <c r="C431" s="155"/>
      <c r="D431" s="155"/>
      <c r="E431" s="155"/>
      <c r="F431" s="155"/>
      <c r="G431" s="155"/>
      <c r="H431" s="155"/>
      <c r="I431" s="155"/>
      <c r="J431" s="155"/>
      <c r="K431" s="156"/>
      <c r="L431" s="156"/>
      <c r="M431" s="156"/>
    </row>
    <row r="432" spans="1:13" s="157" customFormat="1" ht="12.75">
      <c r="A432" s="155"/>
      <c r="B432" s="155"/>
      <c r="C432" s="155"/>
      <c r="D432" s="155"/>
      <c r="E432" s="155"/>
      <c r="F432" s="155"/>
      <c r="G432" s="155"/>
      <c r="H432" s="155"/>
      <c r="I432" s="155"/>
      <c r="J432" s="155"/>
      <c r="K432" s="156"/>
      <c r="L432" s="156"/>
      <c r="M432" s="156"/>
    </row>
    <row r="433" spans="1:10" ht="15">
      <c r="A433" s="145"/>
      <c r="B433" s="145"/>
      <c r="C433" s="145"/>
      <c r="D433" s="145"/>
      <c r="E433" s="145"/>
      <c r="F433" s="145"/>
      <c r="G433" s="145"/>
      <c r="H433" s="145"/>
      <c r="I433" s="145"/>
      <c r="J433" s="145"/>
    </row>
    <row r="434" spans="1:10" ht="15.75">
      <c r="A434" s="384" t="str">
        <f>A408</f>
        <v>SENIORI</v>
      </c>
      <c r="B434" s="384"/>
      <c r="C434" s="384"/>
      <c r="D434" s="384"/>
      <c r="E434" s="384"/>
      <c r="F434" s="384"/>
      <c r="G434" s="384"/>
      <c r="H434" s="384"/>
      <c r="I434" s="384"/>
      <c r="J434" s="384"/>
    </row>
    <row r="435" spans="1:10" ht="15">
      <c r="A435" s="145"/>
      <c r="B435" s="145"/>
      <c r="C435" s="145"/>
      <c r="D435" s="145"/>
      <c r="E435" s="145"/>
      <c r="F435" s="145"/>
      <c r="G435" s="145"/>
      <c r="H435" s="145"/>
      <c r="I435" s="145"/>
      <c r="J435" s="145"/>
    </row>
    <row r="436" spans="1:12" ht="15.75">
      <c r="A436" s="385" t="str">
        <f>SKUPINE!A117</f>
        <v>SKUPINA   "I"</v>
      </c>
      <c r="B436" s="385"/>
      <c r="C436" s="386" t="s">
        <v>67</v>
      </c>
      <c r="D436" s="386"/>
      <c r="E436" s="386"/>
      <c r="F436" s="386"/>
      <c r="G436" s="386"/>
      <c r="H436" s="386"/>
      <c r="I436" s="387">
        <f>SKUPINE!A124</f>
        <v>1</v>
      </c>
      <c r="J436" s="387"/>
      <c r="K436" s="146"/>
      <c r="L436" s="146"/>
    </row>
    <row r="437" spans="1:12" ht="15">
      <c r="A437" s="145"/>
      <c r="B437" s="145"/>
      <c r="C437" s="380" t="s">
        <v>12</v>
      </c>
      <c r="D437" s="380"/>
      <c r="E437" s="380" t="s">
        <v>90</v>
      </c>
      <c r="F437" s="380"/>
      <c r="G437" s="380" t="s">
        <v>91</v>
      </c>
      <c r="H437" s="380"/>
      <c r="I437" s="381" t="s">
        <v>92</v>
      </c>
      <c r="J437" s="381"/>
      <c r="K437" s="382" t="s">
        <v>93</v>
      </c>
      <c r="L437" s="382"/>
    </row>
    <row r="438" spans="1:12" ht="18.75">
      <c r="A438" s="147">
        <f>SKUPINE!C125</f>
        <v>0</v>
      </c>
      <c r="B438" s="147">
        <f>SKUPINE!E125</f>
        <v>0</v>
      </c>
      <c r="C438" s="148"/>
      <c r="D438" s="149"/>
      <c r="E438" s="148"/>
      <c r="F438" s="149"/>
      <c r="G438" s="148"/>
      <c r="H438" s="149"/>
      <c r="I438" s="148"/>
      <c r="J438" s="149"/>
      <c r="K438" s="148"/>
      <c r="L438" s="149"/>
    </row>
    <row r="439" spans="7:12" ht="15">
      <c r="G439" s="383" t="s">
        <v>94</v>
      </c>
      <c r="H439" s="383"/>
      <c r="I439" s="383"/>
      <c r="J439" s="383"/>
      <c r="K439" s="153"/>
      <c r="L439" s="154"/>
    </row>
    <row r="440" spans="1:13" s="157" customFormat="1" ht="12.75">
      <c r="A440" s="155"/>
      <c r="B440" s="155"/>
      <c r="C440" s="155"/>
      <c r="D440" s="155"/>
      <c r="E440" s="155"/>
      <c r="F440" s="155"/>
      <c r="G440" s="155"/>
      <c r="H440" s="155"/>
      <c r="I440" s="155"/>
      <c r="J440" s="155"/>
      <c r="K440" s="156"/>
      <c r="L440" s="156"/>
      <c r="M440" s="156"/>
    </row>
    <row r="441" spans="1:13" s="157" customFormat="1" ht="12.75">
      <c r="A441" s="155"/>
      <c r="B441" s="155"/>
      <c r="C441" s="155"/>
      <c r="D441" s="155"/>
      <c r="E441" s="155"/>
      <c r="F441" s="155"/>
      <c r="G441" s="155"/>
      <c r="H441" s="155"/>
      <c r="I441" s="155"/>
      <c r="J441" s="155"/>
      <c r="K441" s="156"/>
      <c r="L441" s="156"/>
      <c r="M441" s="156"/>
    </row>
    <row r="442" spans="1:10" ht="15">
      <c r="A442" s="145"/>
      <c r="B442" s="145"/>
      <c r="C442" s="145"/>
      <c r="D442" s="145"/>
      <c r="E442" s="145"/>
      <c r="F442" s="145"/>
      <c r="G442" s="145"/>
      <c r="H442" s="145"/>
      <c r="I442" s="145"/>
      <c r="J442" s="145"/>
    </row>
    <row r="443" spans="1:10" ht="15.75">
      <c r="A443" s="384" t="str">
        <f>A434</f>
        <v>SENIORI</v>
      </c>
      <c r="B443" s="384"/>
      <c r="C443" s="384"/>
      <c r="D443" s="384"/>
      <c r="E443" s="384"/>
      <c r="F443" s="384"/>
      <c r="G443" s="384"/>
      <c r="H443" s="384"/>
      <c r="I443" s="384"/>
      <c r="J443" s="384"/>
    </row>
    <row r="444" spans="1:10" ht="15">
      <c r="A444" s="145"/>
      <c r="B444" s="145"/>
      <c r="C444" s="145"/>
      <c r="D444" s="145"/>
      <c r="E444" s="145"/>
      <c r="F444" s="145"/>
      <c r="G444" s="145"/>
      <c r="H444" s="145"/>
      <c r="I444" s="145"/>
      <c r="J444" s="145"/>
    </row>
    <row r="445" spans="1:12" ht="15.75">
      <c r="A445" s="385" t="str">
        <f>A436</f>
        <v>SKUPINA   "I"</v>
      </c>
      <c r="B445" s="385"/>
      <c r="C445" s="386" t="s">
        <v>67</v>
      </c>
      <c r="D445" s="386"/>
      <c r="E445" s="386"/>
      <c r="F445" s="386"/>
      <c r="G445" s="386"/>
      <c r="H445" s="386"/>
      <c r="I445" s="387">
        <f>SKUPINE!A126</f>
        <v>2</v>
      </c>
      <c r="J445" s="387"/>
      <c r="K445" s="146"/>
      <c r="L445" s="146"/>
    </row>
    <row r="446" spans="1:12" ht="15">
      <c r="A446" s="145"/>
      <c r="B446" s="145"/>
      <c r="C446" s="380" t="s">
        <v>12</v>
      </c>
      <c r="D446" s="380"/>
      <c r="E446" s="380" t="s">
        <v>90</v>
      </c>
      <c r="F446" s="380"/>
      <c r="G446" s="380" t="s">
        <v>91</v>
      </c>
      <c r="H446" s="380"/>
      <c r="I446" s="381" t="s">
        <v>92</v>
      </c>
      <c r="J446" s="381"/>
      <c r="K446" s="382" t="s">
        <v>93</v>
      </c>
      <c r="L446" s="382"/>
    </row>
    <row r="447" spans="1:12" ht="18.75">
      <c r="A447" s="147">
        <f>SKUPINE!C126</f>
        <v>0</v>
      </c>
      <c r="B447" s="147">
        <f>SKUPINE!E126</f>
        <v>0</v>
      </c>
      <c r="C447" s="148"/>
      <c r="D447" s="149"/>
      <c r="E447" s="148"/>
      <c r="F447" s="149"/>
      <c r="G447" s="148"/>
      <c r="H447" s="149"/>
      <c r="I447" s="148"/>
      <c r="J447" s="149"/>
      <c r="K447" s="148"/>
      <c r="L447" s="149"/>
    </row>
    <row r="448" spans="7:12" ht="15">
      <c r="G448" s="383" t="s">
        <v>94</v>
      </c>
      <c r="H448" s="383"/>
      <c r="I448" s="383"/>
      <c r="J448" s="383"/>
      <c r="K448" s="153"/>
      <c r="L448" s="154"/>
    </row>
    <row r="449" spans="1:13" s="157" customFormat="1" ht="12.75">
      <c r="A449" s="156"/>
      <c r="B449" s="156"/>
      <c r="C449" s="156"/>
      <c r="D449" s="156"/>
      <c r="E449" s="156"/>
      <c r="F449" s="156"/>
      <c r="G449" s="156"/>
      <c r="H449" s="156"/>
      <c r="I449" s="156"/>
      <c r="J449" s="156"/>
      <c r="K449" s="156"/>
      <c r="L449" s="156"/>
      <c r="M449" s="156"/>
    </row>
    <row r="450" spans="1:13" s="157" customFormat="1" ht="12.75">
      <c r="A450" s="156"/>
      <c r="B450" s="156"/>
      <c r="C450" s="156"/>
      <c r="D450" s="156"/>
      <c r="E450" s="156"/>
      <c r="F450" s="156"/>
      <c r="G450" s="156"/>
      <c r="H450" s="156"/>
      <c r="I450" s="156"/>
      <c r="J450" s="156"/>
      <c r="K450" s="156"/>
      <c r="L450" s="156"/>
      <c r="M450" s="156"/>
    </row>
    <row r="452" spans="1:10" ht="15.75">
      <c r="A452" s="384" t="str">
        <f>A443</f>
        <v>SENIORI</v>
      </c>
      <c r="B452" s="384"/>
      <c r="C452" s="384"/>
      <c r="D452" s="384"/>
      <c r="E452" s="384"/>
      <c r="F452" s="384"/>
      <c r="G452" s="384"/>
      <c r="H452" s="384"/>
      <c r="I452" s="384"/>
      <c r="J452" s="384"/>
    </row>
    <row r="453" spans="1:10" ht="15">
      <c r="A453" s="145"/>
      <c r="B453" s="145"/>
      <c r="C453" s="145"/>
      <c r="D453" s="145"/>
      <c r="E453" s="145"/>
      <c r="F453" s="145"/>
      <c r="G453" s="145"/>
      <c r="H453" s="145"/>
      <c r="I453" s="145"/>
      <c r="J453" s="145"/>
    </row>
    <row r="454" spans="1:12" ht="15.75">
      <c r="A454" s="385" t="str">
        <f>SKUPINE!A117</f>
        <v>SKUPINA   "I"</v>
      </c>
      <c r="B454" s="385"/>
      <c r="C454" s="386" t="s">
        <v>67</v>
      </c>
      <c r="D454" s="386"/>
      <c r="E454" s="386"/>
      <c r="F454" s="386"/>
      <c r="G454" s="386"/>
      <c r="H454" s="386"/>
      <c r="I454" s="387">
        <f>SKUPINE!A126</f>
        <v>2</v>
      </c>
      <c r="J454" s="387"/>
      <c r="K454" s="146"/>
      <c r="L454" s="146"/>
    </row>
    <row r="455" spans="1:12" ht="15">
      <c r="A455" s="145"/>
      <c r="B455" s="145"/>
      <c r="C455" s="380" t="s">
        <v>12</v>
      </c>
      <c r="D455" s="380"/>
      <c r="E455" s="380" t="s">
        <v>90</v>
      </c>
      <c r="F455" s="380"/>
      <c r="G455" s="380" t="s">
        <v>91</v>
      </c>
      <c r="H455" s="380"/>
      <c r="I455" s="381" t="s">
        <v>92</v>
      </c>
      <c r="J455" s="381"/>
      <c r="K455" s="382" t="s">
        <v>93</v>
      </c>
      <c r="L455" s="382"/>
    </row>
    <row r="456" spans="1:12" ht="18.75">
      <c r="A456" s="147">
        <f>SKUPINE!C127</f>
        <v>0</v>
      </c>
      <c r="B456" s="147">
        <f>SKUPINE!E127</f>
        <v>0</v>
      </c>
      <c r="C456" s="148"/>
      <c r="D456" s="149"/>
      <c r="E456" s="148"/>
      <c r="F456" s="149"/>
      <c r="G456" s="148"/>
      <c r="H456" s="149"/>
      <c r="I456" s="148"/>
      <c r="J456" s="149"/>
      <c r="K456" s="148"/>
      <c r="L456" s="149"/>
    </row>
    <row r="457" spans="7:12" ht="15">
      <c r="G457" s="383" t="s">
        <v>94</v>
      </c>
      <c r="H457" s="383"/>
      <c r="I457" s="383"/>
      <c r="J457" s="383"/>
      <c r="K457" s="153"/>
      <c r="L457" s="154"/>
    </row>
    <row r="458" spans="1:13" s="157" customFormat="1" ht="12.75">
      <c r="A458" s="156"/>
      <c r="B458" s="156"/>
      <c r="C458" s="156"/>
      <c r="D458" s="156"/>
      <c r="E458" s="156"/>
      <c r="F458" s="156"/>
      <c r="G458" s="156"/>
      <c r="H458" s="156"/>
      <c r="I458" s="156"/>
      <c r="J458" s="156"/>
      <c r="K458" s="156"/>
      <c r="L458" s="156"/>
      <c r="M458" s="156"/>
    </row>
    <row r="459" spans="1:13" s="157" customFormat="1" ht="12.75">
      <c r="A459" s="156"/>
      <c r="B459" s="156"/>
      <c r="C459" s="156"/>
      <c r="D459" s="156"/>
      <c r="E459" s="156"/>
      <c r="F459" s="156"/>
      <c r="G459" s="156"/>
      <c r="H459" s="156"/>
      <c r="I459" s="156"/>
      <c r="J459" s="156"/>
      <c r="K459" s="156"/>
      <c r="L459" s="156"/>
      <c r="M459" s="156"/>
    </row>
    <row r="461" spans="1:10" ht="15.75">
      <c r="A461" s="384" t="str">
        <f>A443</f>
        <v>SENIORI</v>
      </c>
      <c r="B461" s="384"/>
      <c r="C461" s="384"/>
      <c r="D461" s="384"/>
      <c r="E461" s="384"/>
      <c r="F461" s="384"/>
      <c r="G461" s="384"/>
      <c r="H461" s="384"/>
      <c r="I461" s="384"/>
      <c r="J461" s="384"/>
    </row>
    <row r="462" spans="1:10" ht="15">
      <c r="A462" s="145"/>
      <c r="B462" s="145"/>
      <c r="C462" s="145"/>
      <c r="D462" s="145"/>
      <c r="E462" s="145"/>
      <c r="F462" s="145"/>
      <c r="G462" s="145"/>
      <c r="H462" s="145"/>
      <c r="I462" s="145"/>
      <c r="J462" s="145"/>
    </row>
    <row r="463" spans="1:12" ht="15.75">
      <c r="A463" s="385" t="str">
        <f>A436</f>
        <v>SKUPINA   "I"</v>
      </c>
      <c r="B463" s="385"/>
      <c r="C463" s="386" t="s">
        <v>67</v>
      </c>
      <c r="D463" s="386"/>
      <c r="E463" s="386"/>
      <c r="F463" s="386"/>
      <c r="G463" s="386"/>
      <c r="H463" s="386"/>
      <c r="I463" s="387">
        <f>SKUPINE!A128</f>
        <v>3</v>
      </c>
      <c r="J463" s="387"/>
      <c r="K463" s="146"/>
      <c r="L463" s="146"/>
    </row>
    <row r="464" spans="1:12" ht="15">
      <c r="A464" s="145"/>
      <c r="B464" s="145"/>
      <c r="C464" s="380" t="s">
        <v>12</v>
      </c>
      <c r="D464" s="380"/>
      <c r="E464" s="380" t="s">
        <v>90</v>
      </c>
      <c r="F464" s="380"/>
      <c r="G464" s="380" t="s">
        <v>91</v>
      </c>
      <c r="H464" s="380"/>
      <c r="I464" s="381" t="s">
        <v>92</v>
      </c>
      <c r="J464" s="381"/>
      <c r="K464" s="382" t="s">
        <v>93</v>
      </c>
      <c r="L464" s="382"/>
    </row>
    <row r="465" spans="1:12" ht="18.75">
      <c r="A465" s="147">
        <f>SKUPINE!C128</f>
        <v>0</v>
      </c>
      <c r="B465" s="147">
        <f>SKUPINE!E128</f>
        <v>0</v>
      </c>
      <c r="C465" s="148"/>
      <c r="D465" s="149"/>
      <c r="E465" s="148"/>
      <c r="F465" s="149"/>
      <c r="G465" s="148"/>
      <c r="H465" s="149"/>
      <c r="I465" s="148"/>
      <c r="J465" s="149"/>
      <c r="K465" s="148"/>
      <c r="L465" s="149"/>
    </row>
    <row r="466" spans="7:12" ht="15">
      <c r="G466" s="383" t="s">
        <v>94</v>
      </c>
      <c r="H466" s="383"/>
      <c r="I466" s="383"/>
      <c r="J466" s="383"/>
      <c r="K466" s="153"/>
      <c r="L466" s="154"/>
    </row>
    <row r="467" spans="1:13" s="157" customFormat="1" ht="12.75">
      <c r="A467" s="156"/>
      <c r="B467" s="156"/>
      <c r="C467" s="156"/>
      <c r="D467" s="156"/>
      <c r="E467" s="156"/>
      <c r="F467" s="156"/>
      <c r="G467" s="162"/>
      <c r="H467" s="162"/>
      <c r="I467" s="162"/>
      <c r="J467" s="162"/>
      <c r="K467" s="156"/>
      <c r="L467" s="156"/>
      <c r="M467" s="156"/>
    </row>
    <row r="468" spans="1:13" s="157" customFormat="1" ht="12.75">
      <c r="A468" s="156"/>
      <c r="B468" s="156"/>
      <c r="C468" s="156"/>
      <c r="D468" s="156"/>
      <c r="E468" s="156"/>
      <c r="F468" s="156"/>
      <c r="G468" s="162"/>
      <c r="H468" s="162"/>
      <c r="I468" s="162"/>
      <c r="J468" s="162"/>
      <c r="K468" s="156"/>
      <c r="L468" s="156"/>
      <c r="M468" s="156"/>
    </row>
    <row r="469" spans="7:10" ht="15">
      <c r="G469" s="159"/>
      <c r="H469" s="159"/>
      <c r="I469" s="159"/>
      <c r="J469" s="159"/>
    </row>
    <row r="470" spans="1:10" ht="15.75">
      <c r="A470" s="384" t="str">
        <f>A461</f>
        <v>SENIORI</v>
      </c>
      <c r="B470" s="384"/>
      <c r="C470" s="384"/>
      <c r="D470" s="384"/>
      <c r="E470" s="384"/>
      <c r="F470" s="384"/>
      <c r="G470" s="384"/>
      <c r="H470" s="384"/>
      <c r="I470" s="384"/>
      <c r="J470" s="384"/>
    </row>
    <row r="471" spans="1:10" ht="15">
      <c r="A471" s="145"/>
      <c r="B471" s="145"/>
      <c r="C471" s="145"/>
      <c r="D471" s="145"/>
      <c r="E471" s="145"/>
      <c r="F471" s="145"/>
      <c r="G471" s="145"/>
      <c r="H471" s="145"/>
      <c r="I471" s="145"/>
      <c r="J471" s="145"/>
    </row>
    <row r="472" spans="1:12" ht="15.75">
      <c r="A472" s="385" t="str">
        <f>SKUPINE!A117</f>
        <v>SKUPINA   "I"</v>
      </c>
      <c r="B472" s="385"/>
      <c r="C472" s="386" t="s">
        <v>67</v>
      </c>
      <c r="D472" s="386"/>
      <c r="E472" s="386"/>
      <c r="F472" s="386"/>
      <c r="G472" s="386"/>
      <c r="H472" s="386"/>
      <c r="I472" s="387">
        <f>SKUPINE!A128</f>
        <v>3</v>
      </c>
      <c r="J472" s="387"/>
      <c r="K472" s="146"/>
      <c r="L472" s="146"/>
    </row>
    <row r="473" spans="1:12" ht="15">
      <c r="A473" s="145"/>
      <c r="B473" s="145"/>
      <c r="C473" s="380" t="s">
        <v>12</v>
      </c>
      <c r="D473" s="380"/>
      <c r="E473" s="380" t="s">
        <v>90</v>
      </c>
      <c r="F473" s="380"/>
      <c r="G473" s="380" t="s">
        <v>91</v>
      </c>
      <c r="H473" s="380"/>
      <c r="I473" s="381" t="s">
        <v>92</v>
      </c>
      <c r="J473" s="381"/>
      <c r="K473" s="382" t="s">
        <v>93</v>
      </c>
      <c r="L473" s="382"/>
    </row>
    <row r="474" spans="1:12" ht="18.75">
      <c r="A474" s="147">
        <f>SKUPINE!C129</f>
        <v>0</v>
      </c>
      <c r="B474" s="147">
        <f>SKUPINE!E129</f>
        <v>0</v>
      </c>
      <c r="C474" s="148"/>
      <c r="D474" s="149"/>
      <c r="E474" s="148"/>
      <c r="F474" s="149"/>
      <c r="G474" s="148"/>
      <c r="H474" s="149"/>
      <c r="I474" s="148"/>
      <c r="J474" s="149"/>
      <c r="K474" s="148"/>
      <c r="L474" s="149"/>
    </row>
    <row r="475" spans="7:12" ht="15">
      <c r="G475" s="383" t="s">
        <v>94</v>
      </c>
      <c r="H475" s="383"/>
      <c r="I475" s="383"/>
      <c r="J475" s="383"/>
      <c r="K475" s="153"/>
      <c r="L475" s="154"/>
    </row>
    <row r="476" spans="7:12" ht="15">
      <c r="G476" s="159"/>
      <c r="H476" s="159"/>
      <c r="I476" s="159"/>
      <c r="J476" s="160"/>
      <c r="K476" s="161"/>
      <c r="L476" s="161"/>
    </row>
    <row r="477" spans="7:12" ht="15">
      <c r="G477" s="159"/>
      <c r="H477" s="159"/>
      <c r="I477" s="159"/>
      <c r="J477" s="160"/>
      <c r="K477" s="161"/>
      <c r="L477" s="161"/>
    </row>
    <row r="478" spans="1:10" ht="15.75">
      <c r="A478" s="384" t="str">
        <f>A470</f>
        <v>SENIORI</v>
      </c>
      <c r="B478" s="384"/>
      <c r="C478" s="384"/>
      <c r="D478" s="384"/>
      <c r="E478" s="384"/>
      <c r="F478" s="384"/>
      <c r="G478" s="384"/>
      <c r="H478" s="384"/>
      <c r="I478" s="384"/>
      <c r="J478" s="384"/>
    </row>
    <row r="479" spans="1:10" ht="15">
      <c r="A479" s="145"/>
      <c r="B479" s="145"/>
      <c r="C479" s="145"/>
      <c r="D479" s="145"/>
      <c r="E479" s="145"/>
      <c r="F479" s="145"/>
      <c r="G479" s="145"/>
      <c r="H479" s="145"/>
      <c r="I479" s="145"/>
      <c r="J479" s="145"/>
    </row>
    <row r="480" spans="1:12" ht="15.75">
      <c r="A480" s="385" t="str">
        <f>SKUPINE!A132</f>
        <v>SKUPINA   "J"</v>
      </c>
      <c r="B480" s="385"/>
      <c r="C480" s="386" t="s">
        <v>67</v>
      </c>
      <c r="D480" s="386"/>
      <c r="E480" s="386"/>
      <c r="F480" s="386"/>
      <c r="G480" s="386"/>
      <c r="H480" s="386"/>
      <c r="I480" s="387">
        <f>SKUPINE!A139</f>
        <v>1</v>
      </c>
      <c r="J480" s="387"/>
      <c r="K480" s="146"/>
      <c r="L480" s="146"/>
    </row>
    <row r="481" spans="1:12" ht="15">
      <c r="A481" s="145"/>
      <c r="B481" s="145"/>
      <c r="C481" s="380" t="s">
        <v>12</v>
      </c>
      <c r="D481" s="380"/>
      <c r="E481" s="380" t="s">
        <v>90</v>
      </c>
      <c r="F481" s="380"/>
      <c r="G481" s="380" t="s">
        <v>91</v>
      </c>
      <c r="H481" s="380"/>
      <c r="I481" s="381" t="s">
        <v>92</v>
      </c>
      <c r="J481" s="381"/>
      <c r="K481" s="382" t="s">
        <v>93</v>
      </c>
      <c r="L481" s="382"/>
    </row>
    <row r="482" spans="1:12" ht="18.75">
      <c r="A482" s="147">
        <f>SKUPINE!C139</f>
        <v>0</v>
      </c>
      <c r="B482" s="147">
        <f>SKUPINE!E139</f>
        <v>0</v>
      </c>
      <c r="C482" s="148"/>
      <c r="D482" s="149"/>
      <c r="E482" s="148"/>
      <c r="F482" s="149"/>
      <c r="G482" s="148"/>
      <c r="H482" s="149"/>
      <c r="I482" s="148"/>
      <c r="J482" s="149"/>
      <c r="K482" s="148"/>
      <c r="L482" s="149"/>
    </row>
    <row r="483" spans="7:12" ht="15">
      <c r="G483" s="383" t="s">
        <v>94</v>
      </c>
      <c r="H483" s="383"/>
      <c r="I483" s="383"/>
      <c r="J483" s="383"/>
      <c r="K483" s="153"/>
      <c r="L483" s="154"/>
    </row>
    <row r="484" spans="1:13" s="157" customFormat="1" ht="12.75">
      <c r="A484" s="155"/>
      <c r="B484" s="155"/>
      <c r="C484" s="155"/>
      <c r="D484" s="155"/>
      <c r="E484" s="155"/>
      <c r="F484" s="155"/>
      <c r="G484" s="155"/>
      <c r="H484" s="155"/>
      <c r="I484" s="155"/>
      <c r="J484" s="155"/>
      <c r="K484" s="156"/>
      <c r="L484" s="156"/>
      <c r="M484" s="156"/>
    </row>
    <row r="485" spans="1:13" s="157" customFormat="1" ht="12.75">
      <c r="A485" s="155"/>
      <c r="B485" s="155"/>
      <c r="C485" s="155"/>
      <c r="D485" s="155"/>
      <c r="E485" s="155"/>
      <c r="F485" s="155"/>
      <c r="G485" s="155"/>
      <c r="H485" s="155"/>
      <c r="I485" s="155"/>
      <c r="J485" s="155"/>
      <c r="K485" s="156"/>
      <c r="L485" s="156"/>
      <c r="M485" s="156"/>
    </row>
    <row r="486" spans="1:10" ht="15">
      <c r="A486" s="145"/>
      <c r="B486" s="145"/>
      <c r="C486" s="145"/>
      <c r="D486" s="145"/>
      <c r="E486" s="145"/>
      <c r="F486" s="145"/>
      <c r="G486" s="145"/>
      <c r="H486" s="145"/>
      <c r="I486" s="145"/>
      <c r="J486" s="145"/>
    </row>
    <row r="487" spans="1:10" ht="15.75">
      <c r="A487" s="384" t="str">
        <f>A461</f>
        <v>SENIORI</v>
      </c>
      <c r="B487" s="384"/>
      <c r="C487" s="384"/>
      <c r="D487" s="384"/>
      <c r="E487" s="384"/>
      <c r="F487" s="384"/>
      <c r="G487" s="384"/>
      <c r="H487" s="384"/>
      <c r="I487" s="384"/>
      <c r="J487" s="384"/>
    </row>
    <row r="488" spans="1:10" ht="15">
      <c r="A488" s="145"/>
      <c r="B488" s="145"/>
      <c r="C488" s="145"/>
      <c r="D488" s="145"/>
      <c r="E488" s="145"/>
      <c r="F488" s="145"/>
      <c r="G488" s="145"/>
      <c r="H488" s="145"/>
      <c r="I488" s="145"/>
      <c r="J488" s="145"/>
    </row>
    <row r="489" spans="1:12" ht="15.75">
      <c r="A489" s="385" t="str">
        <f>SKUPINE!A132</f>
        <v>SKUPINA   "J"</v>
      </c>
      <c r="B489" s="385"/>
      <c r="C489" s="386" t="s">
        <v>67</v>
      </c>
      <c r="D489" s="386"/>
      <c r="E489" s="386"/>
      <c r="F489" s="386"/>
      <c r="G489" s="386"/>
      <c r="H489" s="386"/>
      <c r="I489" s="387">
        <f>SKUPINE!A139</f>
        <v>1</v>
      </c>
      <c r="J489" s="387"/>
      <c r="K489" s="146"/>
      <c r="L489" s="146"/>
    </row>
    <row r="490" spans="1:12" ht="15">
      <c r="A490" s="145"/>
      <c r="B490" s="145"/>
      <c r="C490" s="380" t="s">
        <v>12</v>
      </c>
      <c r="D490" s="380"/>
      <c r="E490" s="380" t="s">
        <v>90</v>
      </c>
      <c r="F490" s="380"/>
      <c r="G490" s="380" t="s">
        <v>91</v>
      </c>
      <c r="H490" s="380"/>
      <c r="I490" s="381" t="s">
        <v>92</v>
      </c>
      <c r="J490" s="381"/>
      <c r="K490" s="382" t="s">
        <v>93</v>
      </c>
      <c r="L490" s="382"/>
    </row>
    <row r="491" spans="1:12" ht="18.75">
      <c r="A491" s="147">
        <f>SKUPINE!C140</f>
        <v>0</v>
      </c>
      <c r="B491" s="147">
        <f>SKUPINE!E140</f>
        <v>0</v>
      </c>
      <c r="C491" s="148"/>
      <c r="D491" s="149"/>
      <c r="E491" s="148"/>
      <c r="F491" s="149"/>
      <c r="G491" s="148"/>
      <c r="H491" s="149"/>
      <c r="I491" s="148"/>
      <c r="J491" s="149"/>
      <c r="K491" s="148"/>
      <c r="L491" s="149"/>
    </row>
    <row r="492" spans="7:12" ht="15">
      <c r="G492" s="383" t="s">
        <v>94</v>
      </c>
      <c r="H492" s="383"/>
      <c r="I492" s="383"/>
      <c r="J492" s="383"/>
      <c r="K492" s="153"/>
      <c r="L492" s="154"/>
    </row>
    <row r="493" spans="1:13" s="157" customFormat="1" ht="12.75">
      <c r="A493" s="155"/>
      <c r="B493" s="155"/>
      <c r="C493" s="155"/>
      <c r="D493" s="155"/>
      <c r="E493" s="155"/>
      <c r="F493" s="155"/>
      <c r="G493" s="155"/>
      <c r="H493" s="155"/>
      <c r="I493" s="155"/>
      <c r="J493" s="155"/>
      <c r="K493" s="156"/>
      <c r="L493" s="156"/>
      <c r="M493" s="156"/>
    </row>
    <row r="494" spans="1:13" s="157" customFormat="1" ht="12.75">
      <c r="A494" s="155"/>
      <c r="B494" s="155"/>
      <c r="C494" s="155"/>
      <c r="D494" s="155"/>
      <c r="E494" s="155"/>
      <c r="F494" s="155"/>
      <c r="G494" s="155"/>
      <c r="H494" s="155"/>
      <c r="I494" s="155"/>
      <c r="J494" s="155"/>
      <c r="K494" s="156"/>
      <c r="L494" s="156"/>
      <c r="M494" s="156"/>
    </row>
    <row r="495" spans="1:10" ht="15">
      <c r="A495" s="145"/>
      <c r="B495" s="145"/>
      <c r="C495" s="145"/>
      <c r="D495" s="145"/>
      <c r="E495" s="145"/>
      <c r="F495" s="145"/>
      <c r="G495" s="145"/>
      <c r="H495" s="145"/>
      <c r="I495" s="145"/>
      <c r="J495" s="145"/>
    </row>
    <row r="496" spans="1:10" ht="15.75">
      <c r="A496" s="384" t="str">
        <f>A487</f>
        <v>SENIORI</v>
      </c>
      <c r="B496" s="384"/>
      <c r="C496" s="384"/>
      <c r="D496" s="384"/>
      <c r="E496" s="384"/>
      <c r="F496" s="384"/>
      <c r="G496" s="384"/>
      <c r="H496" s="384"/>
      <c r="I496" s="384"/>
      <c r="J496" s="384"/>
    </row>
    <row r="497" spans="1:10" ht="15">
      <c r="A497" s="145"/>
      <c r="B497" s="145"/>
      <c r="C497" s="145"/>
      <c r="D497" s="145"/>
      <c r="E497" s="145"/>
      <c r="F497" s="145"/>
      <c r="G497" s="145"/>
      <c r="H497" s="145"/>
      <c r="I497" s="145"/>
      <c r="J497" s="145"/>
    </row>
    <row r="498" spans="1:12" ht="15.75">
      <c r="A498" s="385" t="str">
        <f>A489</f>
        <v>SKUPINA   "J"</v>
      </c>
      <c r="B498" s="385"/>
      <c r="C498" s="386" t="s">
        <v>67</v>
      </c>
      <c r="D498" s="386"/>
      <c r="E498" s="386"/>
      <c r="F498" s="386"/>
      <c r="G498" s="386"/>
      <c r="H498" s="386"/>
      <c r="I498" s="387">
        <f>SKUPINE!A141</f>
        <v>2</v>
      </c>
      <c r="J498" s="387"/>
      <c r="K498" s="146"/>
      <c r="L498" s="146"/>
    </row>
    <row r="499" spans="1:12" ht="15">
      <c r="A499" s="145"/>
      <c r="B499" s="145"/>
      <c r="C499" s="380" t="s">
        <v>12</v>
      </c>
      <c r="D499" s="380"/>
      <c r="E499" s="380" t="s">
        <v>90</v>
      </c>
      <c r="F499" s="380"/>
      <c r="G499" s="380" t="s">
        <v>91</v>
      </c>
      <c r="H499" s="380"/>
      <c r="I499" s="381" t="s">
        <v>92</v>
      </c>
      <c r="J499" s="381"/>
      <c r="K499" s="382" t="s">
        <v>93</v>
      </c>
      <c r="L499" s="382"/>
    </row>
    <row r="500" spans="1:12" ht="18.75">
      <c r="A500" s="147">
        <f>SKUPINE!C141</f>
        <v>0</v>
      </c>
      <c r="B500" s="147">
        <f>SKUPINE!E141</f>
        <v>0</v>
      </c>
      <c r="C500" s="148"/>
      <c r="D500" s="149"/>
      <c r="E500" s="148"/>
      <c r="F500" s="149"/>
      <c r="G500" s="148"/>
      <c r="H500" s="149"/>
      <c r="I500" s="148"/>
      <c r="J500" s="149"/>
      <c r="K500" s="148"/>
      <c r="L500" s="149"/>
    </row>
    <row r="501" spans="7:12" ht="15">
      <c r="G501" s="383" t="s">
        <v>94</v>
      </c>
      <c r="H501" s="383"/>
      <c r="I501" s="383"/>
      <c r="J501" s="383"/>
      <c r="K501" s="153"/>
      <c r="L501" s="154"/>
    </row>
    <row r="502" spans="1:13" s="157" customFormat="1" ht="12.75">
      <c r="A502" s="156"/>
      <c r="B502" s="156"/>
      <c r="C502" s="156"/>
      <c r="D502" s="156"/>
      <c r="E502" s="156"/>
      <c r="F502" s="156"/>
      <c r="G502" s="156"/>
      <c r="H502" s="156"/>
      <c r="I502" s="156"/>
      <c r="J502" s="156"/>
      <c r="K502" s="156"/>
      <c r="L502" s="156"/>
      <c r="M502" s="156"/>
    </row>
    <row r="503" spans="1:13" s="157" customFormat="1" ht="12.75">
      <c r="A503" s="156"/>
      <c r="B503" s="156"/>
      <c r="C503" s="156"/>
      <c r="D503" s="156"/>
      <c r="E503" s="156"/>
      <c r="F503" s="156"/>
      <c r="G503" s="156"/>
      <c r="H503" s="156"/>
      <c r="I503" s="156"/>
      <c r="J503" s="156"/>
      <c r="K503" s="156"/>
      <c r="L503" s="156"/>
      <c r="M503" s="156"/>
    </row>
    <row r="505" spans="1:10" ht="15.75">
      <c r="A505" s="384" t="str">
        <f>A496</f>
        <v>SENIORI</v>
      </c>
      <c r="B505" s="384"/>
      <c r="C505" s="384"/>
      <c r="D505" s="384"/>
      <c r="E505" s="384"/>
      <c r="F505" s="384"/>
      <c r="G505" s="384"/>
      <c r="H505" s="384"/>
      <c r="I505" s="384"/>
      <c r="J505" s="384"/>
    </row>
    <row r="506" spans="1:10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</row>
    <row r="507" spans="1:12" ht="15.75">
      <c r="A507" s="385" t="str">
        <f>SKUPINE!A132</f>
        <v>SKUPINA   "J"</v>
      </c>
      <c r="B507" s="385"/>
      <c r="C507" s="386" t="s">
        <v>67</v>
      </c>
      <c r="D507" s="386"/>
      <c r="E507" s="386"/>
      <c r="F507" s="386"/>
      <c r="G507" s="386"/>
      <c r="H507" s="386"/>
      <c r="I507" s="387">
        <f>SKUPINE!A141</f>
        <v>2</v>
      </c>
      <c r="J507" s="387"/>
      <c r="K507" s="146"/>
      <c r="L507" s="146"/>
    </row>
    <row r="508" spans="1:12" ht="15">
      <c r="A508" s="145"/>
      <c r="B508" s="145"/>
      <c r="C508" s="380" t="s">
        <v>12</v>
      </c>
      <c r="D508" s="380"/>
      <c r="E508" s="380" t="s">
        <v>90</v>
      </c>
      <c r="F508" s="380"/>
      <c r="G508" s="380" t="s">
        <v>91</v>
      </c>
      <c r="H508" s="380"/>
      <c r="I508" s="381" t="s">
        <v>92</v>
      </c>
      <c r="J508" s="381"/>
      <c r="K508" s="382" t="s">
        <v>93</v>
      </c>
      <c r="L508" s="382"/>
    </row>
    <row r="509" spans="1:12" ht="18.75">
      <c r="A509" s="147">
        <f>SKUPINE!C142</f>
        <v>0</v>
      </c>
      <c r="B509" s="147">
        <f>SKUPINE!E142</f>
        <v>0</v>
      </c>
      <c r="C509" s="148"/>
      <c r="D509" s="149"/>
      <c r="E509" s="148"/>
      <c r="F509" s="149"/>
      <c r="G509" s="148"/>
      <c r="H509" s="149"/>
      <c r="I509" s="148"/>
      <c r="J509" s="149"/>
      <c r="K509" s="148"/>
      <c r="L509" s="149"/>
    </row>
    <row r="510" spans="7:12" ht="15">
      <c r="G510" s="383" t="s">
        <v>94</v>
      </c>
      <c r="H510" s="383"/>
      <c r="I510" s="383"/>
      <c r="J510" s="383"/>
      <c r="K510" s="153"/>
      <c r="L510" s="154"/>
    </row>
    <row r="511" spans="1:13" s="157" customFormat="1" ht="12.75">
      <c r="A511" s="156"/>
      <c r="B511" s="156"/>
      <c r="C511" s="156"/>
      <c r="D511" s="156"/>
      <c r="E511" s="156"/>
      <c r="F511" s="156"/>
      <c r="G511" s="156"/>
      <c r="H511" s="156"/>
      <c r="I511" s="156"/>
      <c r="J511" s="156"/>
      <c r="K511" s="156"/>
      <c r="L511" s="156"/>
      <c r="M511" s="156"/>
    </row>
    <row r="512" spans="1:13" s="157" customFormat="1" ht="12.75">
      <c r="A512" s="156"/>
      <c r="B512" s="156"/>
      <c r="C512" s="156"/>
      <c r="D512" s="156"/>
      <c r="E512" s="156"/>
      <c r="F512" s="156"/>
      <c r="G512" s="156"/>
      <c r="H512" s="156"/>
      <c r="I512" s="156"/>
      <c r="J512" s="156"/>
      <c r="K512" s="156"/>
      <c r="L512" s="156"/>
      <c r="M512" s="156"/>
    </row>
    <row r="514" spans="1:10" ht="15.75">
      <c r="A514" s="384" t="str">
        <f>A496</f>
        <v>SENIORI</v>
      </c>
      <c r="B514" s="384"/>
      <c r="C514" s="384"/>
      <c r="D514" s="384"/>
      <c r="E514" s="384"/>
      <c r="F514" s="384"/>
      <c r="G514" s="384"/>
      <c r="H514" s="384"/>
      <c r="I514" s="384"/>
      <c r="J514" s="384"/>
    </row>
    <row r="515" spans="1:10" ht="15">
      <c r="A515" s="145"/>
      <c r="B515" s="145"/>
      <c r="C515" s="145"/>
      <c r="D515" s="145"/>
      <c r="E515" s="145"/>
      <c r="F515" s="145"/>
      <c r="G515" s="145"/>
      <c r="H515" s="145"/>
      <c r="I515" s="145"/>
      <c r="J515" s="145"/>
    </row>
    <row r="516" spans="1:12" ht="15.75">
      <c r="A516" s="385" t="str">
        <f>A489</f>
        <v>SKUPINA   "J"</v>
      </c>
      <c r="B516" s="385"/>
      <c r="C516" s="386" t="s">
        <v>67</v>
      </c>
      <c r="D516" s="386"/>
      <c r="E516" s="386"/>
      <c r="F516" s="386"/>
      <c r="G516" s="386"/>
      <c r="H516" s="386"/>
      <c r="I516" s="387">
        <f>SKUPINE!A143</f>
        <v>3</v>
      </c>
      <c r="J516" s="387"/>
      <c r="K516" s="146"/>
      <c r="L516" s="146"/>
    </row>
    <row r="517" spans="1:12" ht="15">
      <c r="A517" s="145"/>
      <c r="B517" s="145"/>
      <c r="C517" s="380" t="s">
        <v>12</v>
      </c>
      <c r="D517" s="380"/>
      <c r="E517" s="380" t="s">
        <v>90</v>
      </c>
      <c r="F517" s="380"/>
      <c r="G517" s="380" t="s">
        <v>91</v>
      </c>
      <c r="H517" s="380"/>
      <c r="I517" s="381" t="s">
        <v>92</v>
      </c>
      <c r="J517" s="381"/>
      <c r="K517" s="382" t="s">
        <v>93</v>
      </c>
      <c r="L517" s="382"/>
    </row>
    <row r="518" spans="1:12" ht="18.75">
      <c r="A518" s="147">
        <f>SKUPINE!C143</f>
        <v>0</v>
      </c>
      <c r="B518" s="147">
        <f>SKUPINE!E143</f>
        <v>0</v>
      </c>
      <c r="C518" s="148"/>
      <c r="D518" s="149"/>
      <c r="E518" s="148"/>
      <c r="F518" s="149"/>
      <c r="G518" s="148"/>
      <c r="H518" s="149"/>
      <c r="I518" s="148"/>
      <c r="J518" s="149"/>
      <c r="K518" s="148"/>
      <c r="L518" s="149"/>
    </row>
    <row r="519" spans="7:12" ht="15">
      <c r="G519" s="383" t="s">
        <v>94</v>
      </c>
      <c r="H519" s="383"/>
      <c r="I519" s="383"/>
      <c r="J519" s="383"/>
      <c r="K519" s="153"/>
      <c r="L519" s="154"/>
    </row>
    <row r="520" spans="1:13" s="157" customFormat="1" ht="12.75">
      <c r="A520" s="156"/>
      <c r="B520" s="156"/>
      <c r="C520" s="156"/>
      <c r="D520" s="156"/>
      <c r="E520" s="156"/>
      <c r="F520" s="156"/>
      <c r="G520" s="162"/>
      <c r="H520" s="162"/>
      <c r="I520" s="162"/>
      <c r="J520" s="162"/>
      <c r="K520" s="156"/>
      <c r="L520" s="156"/>
      <c r="M520" s="156"/>
    </row>
    <row r="521" spans="1:13" s="157" customFormat="1" ht="12.75">
      <c r="A521" s="156"/>
      <c r="B521" s="156"/>
      <c r="C521" s="156"/>
      <c r="D521" s="156"/>
      <c r="E521" s="156"/>
      <c r="F521" s="156"/>
      <c r="G521" s="162"/>
      <c r="H521" s="162"/>
      <c r="I521" s="162"/>
      <c r="J521" s="162"/>
      <c r="K521" s="156"/>
      <c r="L521" s="156"/>
      <c r="M521" s="156"/>
    </row>
    <row r="523" spans="1:10" ht="15.75">
      <c r="A523" s="384" t="str">
        <f>A514</f>
        <v>SENIORI</v>
      </c>
      <c r="B523" s="384"/>
      <c r="C523" s="384"/>
      <c r="D523" s="384"/>
      <c r="E523" s="384"/>
      <c r="F523" s="384"/>
      <c r="G523" s="384"/>
      <c r="H523" s="384"/>
      <c r="I523" s="384"/>
      <c r="J523" s="384"/>
    </row>
    <row r="524" spans="1:10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</row>
    <row r="525" spans="1:12" ht="15.75">
      <c r="A525" s="385" t="str">
        <f>SKUPINE!A132</f>
        <v>SKUPINA   "J"</v>
      </c>
      <c r="B525" s="385"/>
      <c r="C525" s="386" t="s">
        <v>67</v>
      </c>
      <c r="D525" s="386"/>
      <c r="E525" s="386"/>
      <c r="F525" s="386"/>
      <c r="G525" s="386"/>
      <c r="H525" s="386"/>
      <c r="I525" s="387">
        <f>SKUPINE!A143</f>
        <v>3</v>
      </c>
      <c r="J525" s="387"/>
      <c r="K525" s="146"/>
      <c r="L525" s="146"/>
    </row>
    <row r="526" spans="1:12" ht="15">
      <c r="A526" s="145"/>
      <c r="B526" s="145"/>
      <c r="C526" s="380" t="s">
        <v>12</v>
      </c>
      <c r="D526" s="380"/>
      <c r="E526" s="380" t="s">
        <v>90</v>
      </c>
      <c r="F526" s="380"/>
      <c r="G526" s="380" t="s">
        <v>91</v>
      </c>
      <c r="H526" s="380"/>
      <c r="I526" s="381" t="s">
        <v>92</v>
      </c>
      <c r="J526" s="381"/>
      <c r="K526" s="382" t="s">
        <v>93</v>
      </c>
      <c r="L526" s="382"/>
    </row>
    <row r="527" spans="1:12" ht="18.75">
      <c r="A527" s="147">
        <f>SKUPINE!C144</f>
        <v>0</v>
      </c>
      <c r="B527" s="147">
        <f>SKUPINE!E144</f>
        <v>0</v>
      </c>
      <c r="C527" s="148"/>
      <c r="D527" s="149"/>
      <c r="E527" s="148"/>
      <c r="F527" s="149"/>
      <c r="G527" s="148"/>
      <c r="H527" s="149"/>
      <c r="I527" s="148"/>
      <c r="J527" s="149"/>
      <c r="K527" s="148"/>
      <c r="L527" s="149"/>
    </row>
    <row r="528" spans="7:12" ht="15">
      <c r="G528" s="383" t="s">
        <v>94</v>
      </c>
      <c r="H528" s="383"/>
      <c r="I528" s="383"/>
      <c r="J528" s="383"/>
      <c r="K528" s="153"/>
      <c r="L528" s="154"/>
    </row>
    <row r="529" spans="7:12" ht="15">
      <c r="G529" s="159"/>
      <c r="H529" s="159"/>
      <c r="I529" s="159"/>
      <c r="J529" s="160"/>
      <c r="K529" s="161"/>
      <c r="L529" s="161"/>
    </row>
    <row r="530" spans="7:12" ht="15">
      <c r="G530" s="159"/>
      <c r="H530" s="159"/>
      <c r="I530" s="159"/>
      <c r="J530" s="160"/>
      <c r="K530" s="161"/>
      <c r="L530" s="161"/>
    </row>
    <row r="531" spans="1:10" ht="15.75">
      <c r="A531" s="384" t="str">
        <f>A523</f>
        <v>SENIORI</v>
      </c>
      <c r="B531" s="384"/>
      <c r="C531" s="384"/>
      <c r="D531" s="384"/>
      <c r="E531" s="384"/>
      <c r="F531" s="384"/>
      <c r="G531" s="384"/>
      <c r="H531" s="384"/>
      <c r="I531" s="384"/>
      <c r="J531" s="384"/>
    </row>
    <row r="532" spans="1:10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</row>
    <row r="533" spans="1:12" ht="15.75">
      <c r="A533" s="385" t="str">
        <f>SKUPINE!A146</f>
        <v>SKUPINA   "K"</v>
      </c>
      <c r="B533" s="385"/>
      <c r="C533" s="386" t="s">
        <v>67</v>
      </c>
      <c r="D533" s="386"/>
      <c r="E533" s="386"/>
      <c r="F533" s="386"/>
      <c r="G533" s="386"/>
      <c r="H533" s="386"/>
      <c r="I533" s="387">
        <f>SKUPINE!A153</f>
        <v>1</v>
      </c>
      <c r="J533" s="387"/>
      <c r="K533" s="146"/>
      <c r="L533" s="146"/>
    </row>
    <row r="534" spans="1:12" ht="15">
      <c r="A534" s="145"/>
      <c r="B534" s="145"/>
      <c r="C534" s="380" t="s">
        <v>12</v>
      </c>
      <c r="D534" s="380"/>
      <c r="E534" s="380" t="s">
        <v>90</v>
      </c>
      <c r="F534" s="380"/>
      <c r="G534" s="380" t="s">
        <v>91</v>
      </c>
      <c r="H534" s="380"/>
      <c r="I534" s="381" t="s">
        <v>92</v>
      </c>
      <c r="J534" s="381"/>
      <c r="K534" s="382" t="s">
        <v>93</v>
      </c>
      <c r="L534" s="382"/>
    </row>
    <row r="535" spans="1:12" ht="18.75">
      <c r="A535" s="147">
        <f>SKUPINE!C153</f>
        <v>0</v>
      </c>
      <c r="B535" s="147">
        <f>SKUPINE!E153</f>
        <v>0</v>
      </c>
      <c r="C535" s="148"/>
      <c r="D535" s="149"/>
      <c r="E535" s="148"/>
      <c r="F535" s="149"/>
      <c r="G535" s="148"/>
      <c r="H535" s="149"/>
      <c r="I535" s="148"/>
      <c r="J535" s="149"/>
      <c r="K535" s="148"/>
      <c r="L535" s="149"/>
    </row>
    <row r="536" spans="7:12" ht="15">
      <c r="G536" s="383" t="s">
        <v>94</v>
      </c>
      <c r="H536" s="383"/>
      <c r="I536" s="383"/>
      <c r="J536" s="383"/>
      <c r="K536" s="153"/>
      <c r="L536" s="154"/>
    </row>
    <row r="537" spans="1:13" s="157" customFormat="1" ht="12.75">
      <c r="A537" s="155"/>
      <c r="B537" s="155"/>
      <c r="C537" s="155"/>
      <c r="D537" s="155"/>
      <c r="E537" s="155"/>
      <c r="F537" s="155"/>
      <c r="G537" s="155"/>
      <c r="H537" s="155"/>
      <c r="I537" s="155"/>
      <c r="J537" s="155"/>
      <c r="K537" s="156"/>
      <c r="L537" s="156"/>
      <c r="M537" s="156"/>
    </row>
    <row r="538" spans="1:13" s="157" customFormat="1" ht="12.75">
      <c r="A538" s="155"/>
      <c r="B538" s="155"/>
      <c r="C538" s="155"/>
      <c r="D538" s="155"/>
      <c r="E538" s="155"/>
      <c r="F538" s="155"/>
      <c r="G538" s="155"/>
      <c r="H538" s="155"/>
      <c r="I538" s="155"/>
      <c r="J538" s="155"/>
      <c r="K538" s="156"/>
      <c r="L538" s="156"/>
      <c r="M538" s="156"/>
    </row>
    <row r="539" spans="1:10" ht="15">
      <c r="A539" s="145"/>
      <c r="B539" s="145"/>
      <c r="C539" s="145"/>
      <c r="D539" s="145"/>
      <c r="E539" s="145"/>
      <c r="F539" s="145"/>
      <c r="G539" s="145"/>
      <c r="H539" s="145"/>
      <c r="I539" s="145"/>
      <c r="J539" s="145"/>
    </row>
    <row r="540" spans="1:10" ht="15.75">
      <c r="A540" s="384" t="str">
        <f>A514</f>
        <v>SENIORI</v>
      </c>
      <c r="B540" s="384"/>
      <c r="C540" s="384"/>
      <c r="D540" s="384"/>
      <c r="E540" s="384"/>
      <c r="F540" s="384"/>
      <c r="G540" s="384"/>
      <c r="H540" s="384"/>
      <c r="I540" s="384"/>
      <c r="J540" s="384"/>
    </row>
    <row r="541" spans="1:10" ht="15">
      <c r="A541" s="145"/>
      <c r="B541" s="145"/>
      <c r="C541" s="145"/>
      <c r="D541" s="145"/>
      <c r="E541" s="145"/>
      <c r="F541" s="145"/>
      <c r="G541" s="145"/>
      <c r="H541" s="145"/>
      <c r="I541" s="145"/>
      <c r="J541" s="145"/>
    </row>
    <row r="542" spans="1:12" ht="15.75">
      <c r="A542" s="385" t="str">
        <f>SKUPINE!A146</f>
        <v>SKUPINA   "K"</v>
      </c>
      <c r="B542" s="385"/>
      <c r="C542" s="386" t="s">
        <v>67</v>
      </c>
      <c r="D542" s="386"/>
      <c r="E542" s="386"/>
      <c r="F542" s="386"/>
      <c r="G542" s="386"/>
      <c r="H542" s="386"/>
      <c r="I542" s="387">
        <f>SKUPINE!A153</f>
        <v>1</v>
      </c>
      <c r="J542" s="387"/>
      <c r="K542" s="146"/>
      <c r="L542" s="146"/>
    </row>
    <row r="543" spans="1:12" ht="15">
      <c r="A543" s="145"/>
      <c r="B543" s="145"/>
      <c r="C543" s="380" t="s">
        <v>12</v>
      </c>
      <c r="D543" s="380"/>
      <c r="E543" s="380" t="s">
        <v>90</v>
      </c>
      <c r="F543" s="380"/>
      <c r="G543" s="380" t="s">
        <v>91</v>
      </c>
      <c r="H543" s="380"/>
      <c r="I543" s="381" t="s">
        <v>92</v>
      </c>
      <c r="J543" s="381"/>
      <c r="K543" s="382" t="s">
        <v>93</v>
      </c>
      <c r="L543" s="382"/>
    </row>
    <row r="544" spans="1:12" ht="18.75">
      <c r="A544" s="147">
        <f>SKUPINE!C154</f>
        <v>0</v>
      </c>
      <c r="B544" s="147">
        <f>SKUPINE!E154</f>
        <v>0</v>
      </c>
      <c r="C544" s="148"/>
      <c r="D544" s="149"/>
      <c r="E544" s="148"/>
      <c r="F544" s="149"/>
      <c r="G544" s="148"/>
      <c r="H544" s="149"/>
      <c r="I544" s="148"/>
      <c r="J544" s="149"/>
      <c r="K544" s="148"/>
      <c r="L544" s="149"/>
    </row>
    <row r="545" spans="7:12" ht="15">
      <c r="G545" s="383" t="s">
        <v>94</v>
      </c>
      <c r="H545" s="383"/>
      <c r="I545" s="383"/>
      <c r="J545" s="383"/>
      <c r="K545" s="153"/>
      <c r="L545" s="154"/>
    </row>
    <row r="546" spans="1:13" s="157" customFormat="1" ht="12.75">
      <c r="A546" s="155"/>
      <c r="B546" s="155"/>
      <c r="C546" s="155"/>
      <c r="D546" s="155"/>
      <c r="E546" s="155"/>
      <c r="F546" s="155"/>
      <c r="G546" s="155"/>
      <c r="H546" s="155"/>
      <c r="I546" s="155"/>
      <c r="J546" s="155"/>
      <c r="K546" s="156"/>
      <c r="L546" s="156"/>
      <c r="M546" s="156"/>
    </row>
    <row r="547" spans="1:13" s="157" customFormat="1" ht="12.75">
      <c r="A547" s="155"/>
      <c r="B547" s="155"/>
      <c r="C547" s="155"/>
      <c r="D547" s="155"/>
      <c r="E547" s="155"/>
      <c r="F547" s="155"/>
      <c r="G547" s="155"/>
      <c r="H547" s="155"/>
      <c r="I547" s="155"/>
      <c r="J547" s="155"/>
      <c r="K547" s="156"/>
      <c r="L547" s="156"/>
      <c r="M547" s="156"/>
    </row>
    <row r="548" spans="1:10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</row>
    <row r="549" spans="1:10" ht="15.75">
      <c r="A549" s="384" t="str">
        <f>A540</f>
        <v>SENIORI</v>
      </c>
      <c r="B549" s="384"/>
      <c r="C549" s="384"/>
      <c r="D549" s="384"/>
      <c r="E549" s="384"/>
      <c r="F549" s="384"/>
      <c r="G549" s="384"/>
      <c r="H549" s="384"/>
      <c r="I549" s="384"/>
      <c r="J549" s="384"/>
    </row>
    <row r="550" spans="1:10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</row>
    <row r="551" spans="1:12" ht="15.75">
      <c r="A551" s="385" t="str">
        <f>A542</f>
        <v>SKUPINA   "K"</v>
      </c>
      <c r="B551" s="385"/>
      <c r="C551" s="386" t="s">
        <v>67</v>
      </c>
      <c r="D551" s="386"/>
      <c r="E551" s="386"/>
      <c r="F551" s="386"/>
      <c r="G551" s="386"/>
      <c r="H551" s="386"/>
      <c r="I551" s="387">
        <f>SKUPINE!A155</f>
        <v>2</v>
      </c>
      <c r="J551" s="387"/>
      <c r="K551" s="146"/>
      <c r="L551" s="146"/>
    </row>
    <row r="552" spans="1:12" ht="15">
      <c r="A552" s="145"/>
      <c r="B552" s="145"/>
      <c r="C552" s="380" t="s">
        <v>12</v>
      </c>
      <c r="D552" s="380"/>
      <c r="E552" s="380" t="s">
        <v>90</v>
      </c>
      <c r="F552" s="380"/>
      <c r="G552" s="380" t="s">
        <v>91</v>
      </c>
      <c r="H552" s="380"/>
      <c r="I552" s="381" t="s">
        <v>92</v>
      </c>
      <c r="J552" s="381"/>
      <c r="K552" s="382" t="s">
        <v>93</v>
      </c>
      <c r="L552" s="382"/>
    </row>
    <row r="553" spans="1:12" ht="18.75">
      <c r="A553" s="147">
        <f>SKUPINE!C155</f>
        <v>0</v>
      </c>
      <c r="B553" s="147">
        <f>SKUPINE!E155</f>
        <v>0</v>
      </c>
      <c r="C553" s="148"/>
      <c r="D553" s="149"/>
      <c r="E553" s="148"/>
      <c r="F553" s="149"/>
      <c r="G553" s="148"/>
      <c r="H553" s="149"/>
      <c r="I553" s="148"/>
      <c r="J553" s="149"/>
      <c r="K553" s="148"/>
      <c r="L553" s="149"/>
    </row>
    <row r="554" spans="7:12" ht="15">
      <c r="G554" s="383" t="s">
        <v>94</v>
      </c>
      <c r="H554" s="383"/>
      <c r="I554" s="383"/>
      <c r="J554" s="383"/>
      <c r="K554" s="153"/>
      <c r="L554" s="154"/>
    </row>
    <row r="555" spans="1:13" s="157" customFormat="1" ht="12.75">
      <c r="A555" s="156"/>
      <c r="B555" s="156"/>
      <c r="C555" s="156"/>
      <c r="D555" s="156"/>
      <c r="E555" s="156"/>
      <c r="F555" s="156"/>
      <c r="G555" s="156"/>
      <c r="H555" s="156"/>
      <c r="I555" s="156"/>
      <c r="J555" s="156"/>
      <c r="K555" s="156"/>
      <c r="L555" s="156"/>
      <c r="M555" s="156"/>
    </row>
    <row r="556" spans="1:13" s="157" customFormat="1" ht="12.75">
      <c r="A556" s="156"/>
      <c r="B556" s="156"/>
      <c r="C556" s="156"/>
      <c r="D556" s="156"/>
      <c r="E556" s="156"/>
      <c r="F556" s="156"/>
      <c r="G556" s="156"/>
      <c r="H556" s="156"/>
      <c r="I556" s="156"/>
      <c r="J556" s="156"/>
      <c r="K556" s="156"/>
      <c r="L556" s="156"/>
      <c r="M556" s="156"/>
    </row>
    <row r="558" spans="1:10" ht="15.75">
      <c r="A558" s="384" t="str">
        <f>A549</f>
        <v>SENIORI</v>
      </c>
      <c r="B558" s="384"/>
      <c r="C558" s="384"/>
      <c r="D558" s="384"/>
      <c r="E558" s="384"/>
      <c r="F558" s="384"/>
      <c r="G558" s="384"/>
      <c r="H558" s="384"/>
      <c r="I558" s="384"/>
      <c r="J558" s="384"/>
    </row>
    <row r="559" spans="1:10" ht="15">
      <c r="A559" s="145"/>
      <c r="B559" s="145"/>
      <c r="C559" s="145"/>
      <c r="D559" s="145"/>
      <c r="E559" s="145"/>
      <c r="F559" s="145"/>
      <c r="G559" s="145"/>
      <c r="H559" s="145"/>
      <c r="I559" s="145"/>
      <c r="J559" s="145"/>
    </row>
    <row r="560" spans="1:12" ht="15.75">
      <c r="A560" s="385" t="str">
        <f>SKUPINE!A146</f>
        <v>SKUPINA   "K"</v>
      </c>
      <c r="B560" s="385"/>
      <c r="C560" s="386" t="s">
        <v>67</v>
      </c>
      <c r="D560" s="386"/>
      <c r="E560" s="386"/>
      <c r="F560" s="386"/>
      <c r="G560" s="386"/>
      <c r="H560" s="386"/>
      <c r="I560" s="387">
        <f>SKUPINE!A155</f>
        <v>2</v>
      </c>
      <c r="J560" s="387"/>
      <c r="K560" s="146"/>
      <c r="L560" s="146"/>
    </row>
    <row r="561" spans="1:12" ht="15">
      <c r="A561" s="145"/>
      <c r="B561" s="145"/>
      <c r="C561" s="380" t="s">
        <v>12</v>
      </c>
      <c r="D561" s="380"/>
      <c r="E561" s="380" t="s">
        <v>90</v>
      </c>
      <c r="F561" s="380"/>
      <c r="G561" s="380" t="s">
        <v>91</v>
      </c>
      <c r="H561" s="380"/>
      <c r="I561" s="381" t="s">
        <v>92</v>
      </c>
      <c r="J561" s="381"/>
      <c r="K561" s="382" t="s">
        <v>93</v>
      </c>
      <c r="L561" s="382"/>
    </row>
    <row r="562" spans="1:12" ht="18.75">
      <c r="A562" s="147">
        <f>SKUPINE!C156</f>
        <v>0</v>
      </c>
      <c r="B562" s="147">
        <f>SKUPINE!E156</f>
        <v>0</v>
      </c>
      <c r="C562" s="148"/>
      <c r="D562" s="149"/>
      <c r="E562" s="148"/>
      <c r="F562" s="149"/>
      <c r="G562" s="148"/>
      <c r="H562" s="149"/>
      <c r="I562" s="148"/>
      <c r="J562" s="149"/>
      <c r="K562" s="148"/>
      <c r="L562" s="149"/>
    </row>
    <row r="563" spans="7:12" ht="15">
      <c r="G563" s="383" t="s">
        <v>94</v>
      </c>
      <c r="H563" s="383"/>
      <c r="I563" s="383"/>
      <c r="J563" s="383"/>
      <c r="K563" s="153"/>
      <c r="L563" s="154"/>
    </row>
    <row r="564" spans="1:13" s="157" customFormat="1" ht="12.75">
      <c r="A564" s="156"/>
      <c r="B564" s="156"/>
      <c r="C564" s="156"/>
      <c r="D564" s="156"/>
      <c r="E564" s="156"/>
      <c r="F564" s="156"/>
      <c r="G564" s="156"/>
      <c r="H564" s="156"/>
      <c r="I564" s="156"/>
      <c r="J564" s="156"/>
      <c r="K564" s="156"/>
      <c r="L564" s="156"/>
      <c r="M564" s="156"/>
    </row>
    <row r="565" spans="1:13" s="157" customFormat="1" ht="12.75">
      <c r="A565" s="156"/>
      <c r="B565" s="156"/>
      <c r="C565" s="156"/>
      <c r="D565" s="156"/>
      <c r="E565" s="156"/>
      <c r="F565" s="156"/>
      <c r="G565" s="156"/>
      <c r="H565" s="156"/>
      <c r="I565" s="156"/>
      <c r="J565" s="156"/>
      <c r="K565" s="156"/>
      <c r="L565" s="156"/>
      <c r="M565" s="156"/>
    </row>
    <row r="567" spans="1:10" ht="15.75">
      <c r="A567" s="384" t="str">
        <f>A549</f>
        <v>SENIORI</v>
      </c>
      <c r="B567" s="384"/>
      <c r="C567" s="384"/>
      <c r="D567" s="384"/>
      <c r="E567" s="384"/>
      <c r="F567" s="384"/>
      <c r="G567" s="384"/>
      <c r="H567" s="384"/>
      <c r="I567" s="384"/>
      <c r="J567" s="384"/>
    </row>
    <row r="568" spans="1:10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</row>
    <row r="569" spans="1:12" ht="15.75">
      <c r="A569" s="385" t="str">
        <f>A542</f>
        <v>SKUPINA   "K"</v>
      </c>
      <c r="B569" s="385"/>
      <c r="C569" s="386" t="s">
        <v>67</v>
      </c>
      <c r="D569" s="386"/>
      <c r="E569" s="386"/>
      <c r="F569" s="386"/>
      <c r="G569" s="386"/>
      <c r="H569" s="386"/>
      <c r="I569" s="387">
        <f>SKUPINE!A157</f>
        <v>3</v>
      </c>
      <c r="J569" s="387"/>
      <c r="K569" s="146"/>
      <c r="L569" s="146"/>
    </row>
    <row r="570" spans="1:12" ht="15">
      <c r="A570" s="145"/>
      <c r="B570" s="145"/>
      <c r="C570" s="380" t="s">
        <v>12</v>
      </c>
      <c r="D570" s="380"/>
      <c r="E570" s="380" t="s">
        <v>90</v>
      </c>
      <c r="F570" s="380"/>
      <c r="G570" s="380" t="s">
        <v>91</v>
      </c>
      <c r="H570" s="380"/>
      <c r="I570" s="381" t="s">
        <v>92</v>
      </c>
      <c r="J570" s="381"/>
      <c r="K570" s="382" t="s">
        <v>93</v>
      </c>
      <c r="L570" s="382"/>
    </row>
    <row r="571" spans="1:12" ht="18.75">
      <c r="A571" s="147">
        <f>SKUPINE!C157</f>
        <v>0</v>
      </c>
      <c r="B571" s="147">
        <f>SKUPINE!E157</f>
        <v>0</v>
      </c>
      <c r="C571" s="148"/>
      <c r="D571" s="149"/>
      <c r="E571" s="148"/>
      <c r="F571" s="149"/>
      <c r="G571" s="148"/>
      <c r="H571" s="149"/>
      <c r="I571" s="148"/>
      <c r="J571" s="149"/>
      <c r="K571" s="148"/>
      <c r="L571" s="149"/>
    </row>
    <row r="572" spans="7:12" ht="15">
      <c r="G572" s="383" t="s">
        <v>94</v>
      </c>
      <c r="H572" s="383"/>
      <c r="I572" s="383"/>
      <c r="J572" s="383"/>
      <c r="K572" s="153"/>
      <c r="L572" s="154"/>
    </row>
    <row r="573" spans="1:13" s="157" customFormat="1" ht="12.75">
      <c r="A573" s="156"/>
      <c r="B573" s="156"/>
      <c r="C573" s="156"/>
      <c r="D573" s="156"/>
      <c r="E573" s="156"/>
      <c r="F573" s="156"/>
      <c r="G573" s="162"/>
      <c r="H573" s="162"/>
      <c r="I573" s="162"/>
      <c r="J573" s="162"/>
      <c r="K573" s="156"/>
      <c r="L573" s="156"/>
      <c r="M573" s="156"/>
    </row>
    <row r="574" spans="1:13" s="157" customFormat="1" ht="12.75">
      <c r="A574" s="156"/>
      <c r="B574" s="156"/>
      <c r="C574" s="156"/>
      <c r="D574" s="156"/>
      <c r="E574" s="156"/>
      <c r="F574" s="156"/>
      <c r="G574" s="162"/>
      <c r="H574" s="162"/>
      <c r="I574" s="162"/>
      <c r="J574" s="162"/>
      <c r="K574" s="156"/>
      <c r="L574" s="156"/>
      <c r="M574" s="156"/>
    </row>
    <row r="575" spans="7:10" ht="15">
      <c r="G575" s="159"/>
      <c r="H575" s="159"/>
      <c r="I575" s="159"/>
      <c r="J575" s="159"/>
    </row>
    <row r="576" spans="1:10" ht="15.75">
      <c r="A576" s="384" t="str">
        <f>A567</f>
        <v>SENIORI</v>
      </c>
      <c r="B576" s="384"/>
      <c r="C576" s="384"/>
      <c r="D576" s="384"/>
      <c r="E576" s="384"/>
      <c r="F576" s="384"/>
      <c r="G576" s="384"/>
      <c r="H576" s="384"/>
      <c r="I576" s="384"/>
      <c r="J576" s="384"/>
    </row>
    <row r="577" spans="1:10" ht="15">
      <c r="A577" s="145"/>
      <c r="B577" s="145"/>
      <c r="C577" s="145"/>
      <c r="D577" s="145"/>
      <c r="E577" s="145"/>
      <c r="F577" s="145"/>
      <c r="G577" s="145"/>
      <c r="H577" s="145"/>
      <c r="I577" s="145"/>
      <c r="J577" s="145"/>
    </row>
    <row r="578" spans="1:12" ht="15.75">
      <c r="A578" s="385" t="str">
        <f>SKUPINE!A146</f>
        <v>SKUPINA   "K"</v>
      </c>
      <c r="B578" s="385"/>
      <c r="C578" s="386" t="s">
        <v>67</v>
      </c>
      <c r="D578" s="386"/>
      <c r="E578" s="386"/>
      <c r="F578" s="386"/>
      <c r="G578" s="386"/>
      <c r="H578" s="386"/>
      <c r="I578" s="387">
        <f>SKUPINE!A157</f>
        <v>3</v>
      </c>
      <c r="J578" s="387"/>
      <c r="K578" s="146"/>
      <c r="L578" s="146"/>
    </row>
    <row r="579" spans="1:12" ht="15">
      <c r="A579" s="145"/>
      <c r="B579" s="145"/>
      <c r="C579" s="380" t="s">
        <v>12</v>
      </c>
      <c r="D579" s="380"/>
      <c r="E579" s="380" t="s">
        <v>90</v>
      </c>
      <c r="F579" s="380"/>
      <c r="G579" s="380" t="s">
        <v>91</v>
      </c>
      <c r="H579" s="380"/>
      <c r="I579" s="381" t="s">
        <v>92</v>
      </c>
      <c r="J579" s="381"/>
      <c r="K579" s="382" t="s">
        <v>93</v>
      </c>
      <c r="L579" s="382"/>
    </row>
    <row r="580" spans="1:12" ht="18.75">
      <c r="A580" s="147">
        <f>SKUPINE!C158</f>
        <v>0</v>
      </c>
      <c r="B580" s="147">
        <f>SKUPINE!E158</f>
        <v>0</v>
      </c>
      <c r="C580" s="148"/>
      <c r="D580" s="149"/>
      <c r="E580" s="148"/>
      <c r="F580" s="149"/>
      <c r="G580" s="148"/>
      <c r="H580" s="149"/>
      <c r="I580" s="148"/>
      <c r="J580" s="149"/>
      <c r="K580" s="148"/>
      <c r="L580" s="149"/>
    </row>
    <row r="581" spans="7:12" ht="15">
      <c r="G581" s="383" t="s">
        <v>94</v>
      </c>
      <c r="H581" s="383"/>
      <c r="I581" s="383"/>
      <c r="J581" s="383"/>
      <c r="K581" s="153"/>
      <c r="L581" s="154"/>
    </row>
    <row r="582" spans="7:12" ht="15">
      <c r="G582" s="159"/>
      <c r="H582" s="159"/>
      <c r="I582" s="159"/>
      <c r="J582" s="160"/>
      <c r="K582" s="161"/>
      <c r="L582" s="161"/>
    </row>
    <row r="583" spans="7:12" ht="15">
      <c r="G583" s="159"/>
      <c r="H583" s="159"/>
      <c r="I583" s="159"/>
      <c r="J583" s="160"/>
      <c r="K583" s="161"/>
      <c r="L583" s="161"/>
    </row>
    <row r="584" spans="1:10" ht="15.75">
      <c r="A584" s="384" t="str">
        <f>A576</f>
        <v>SENIORI</v>
      </c>
      <c r="B584" s="384"/>
      <c r="C584" s="384"/>
      <c r="D584" s="384"/>
      <c r="E584" s="384"/>
      <c r="F584" s="384"/>
      <c r="G584" s="384"/>
      <c r="H584" s="384"/>
      <c r="I584" s="384"/>
      <c r="J584" s="384"/>
    </row>
    <row r="585" spans="1:10" ht="15">
      <c r="A585" s="145"/>
      <c r="B585" s="145"/>
      <c r="C585" s="145"/>
      <c r="D585" s="145"/>
      <c r="E585" s="145"/>
      <c r="F585" s="145"/>
      <c r="G585" s="145"/>
      <c r="H585" s="145"/>
      <c r="I585" s="145"/>
      <c r="J585" s="145"/>
    </row>
    <row r="586" spans="1:12" ht="15.75">
      <c r="A586" s="385" t="str">
        <f>SKUPINE!A160</f>
        <v>SKUPINA   "L"</v>
      </c>
      <c r="B586" s="385"/>
      <c r="C586" s="386" t="s">
        <v>67</v>
      </c>
      <c r="D586" s="386"/>
      <c r="E586" s="386"/>
      <c r="F586" s="386"/>
      <c r="G586" s="386"/>
      <c r="H586" s="386"/>
      <c r="I586" s="387">
        <f>SKUPINE!A167</f>
        <v>1</v>
      </c>
      <c r="J586" s="387"/>
      <c r="K586" s="146"/>
      <c r="L586" s="146"/>
    </row>
    <row r="587" spans="1:12" ht="15">
      <c r="A587" s="145"/>
      <c r="B587" s="145"/>
      <c r="C587" s="380" t="s">
        <v>12</v>
      </c>
      <c r="D587" s="380"/>
      <c r="E587" s="380" t="s">
        <v>90</v>
      </c>
      <c r="F587" s="380"/>
      <c r="G587" s="380" t="s">
        <v>91</v>
      </c>
      <c r="H587" s="380"/>
      <c r="I587" s="381" t="s">
        <v>92</v>
      </c>
      <c r="J587" s="381"/>
      <c r="K587" s="382" t="s">
        <v>93</v>
      </c>
      <c r="L587" s="382"/>
    </row>
    <row r="588" spans="1:12" ht="18.75">
      <c r="A588" s="147">
        <f>SKUPINE!C167</f>
        <v>0</v>
      </c>
      <c r="B588" s="147">
        <f>SKUPINE!E167</f>
        <v>0</v>
      </c>
      <c r="C588" s="148"/>
      <c r="D588" s="149"/>
      <c r="E588" s="148"/>
      <c r="F588" s="149"/>
      <c r="G588" s="148"/>
      <c r="H588" s="149"/>
      <c r="I588" s="148"/>
      <c r="J588" s="149"/>
      <c r="K588" s="148"/>
      <c r="L588" s="149"/>
    </row>
    <row r="589" spans="7:12" ht="15">
      <c r="G589" s="383" t="s">
        <v>94</v>
      </c>
      <c r="H589" s="383"/>
      <c r="I589" s="383"/>
      <c r="J589" s="383"/>
      <c r="K589" s="153"/>
      <c r="L589" s="154"/>
    </row>
    <row r="590" spans="1:13" s="157" customFormat="1" ht="12.75">
      <c r="A590" s="155"/>
      <c r="B590" s="155"/>
      <c r="C590" s="155"/>
      <c r="D590" s="155"/>
      <c r="E590" s="155"/>
      <c r="F590" s="155"/>
      <c r="G590" s="155"/>
      <c r="H590" s="155"/>
      <c r="I590" s="155"/>
      <c r="J590" s="155"/>
      <c r="K590" s="156"/>
      <c r="L590" s="156"/>
      <c r="M590" s="156"/>
    </row>
    <row r="591" spans="1:13" s="157" customFormat="1" ht="12.75">
      <c r="A591" s="155"/>
      <c r="B591" s="155"/>
      <c r="C591" s="155"/>
      <c r="D591" s="155"/>
      <c r="E591" s="155"/>
      <c r="F591" s="155"/>
      <c r="G591" s="155"/>
      <c r="H591" s="155"/>
      <c r="I591" s="155"/>
      <c r="J591" s="155"/>
      <c r="K591" s="156"/>
      <c r="L591" s="156"/>
      <c r="M591" s="156"/>
    </row>
    <row r="592" spans="7:10" ht="15">
      <c r="G592" s="159"/>
      <c r="H592" s="159"/>
      <c r="I592" s="159"/>
      <c r="J592" s="159"/>
    </row>
    <row r="593" spans="1:10" ht="15.75">
      <c r="A593" s="384" t="str">
        <f>A567</f>
        <v>SENIORI</v>
      </c>
      <c r="B593" s="384"/>
      <c r="C593" s="384"/>
      <c r="D593" s="384"/>
      <c r="E593" s="384"/>
      <c r="F593" s="384"/>
      <c r="G593" s="384"/>
      <c r="H593" s="384"/>
      <c r="I593" s="384"/>
      <c r="J593" s="384"/>
    </row>
    <row r="594" spans="1:10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</row>
    <row r="595" spans="1:12" ht="15.75">
      <c r="A595" s="385" t="str">
        <f>SKUPINE!A160</f>
        <v>SKUPINA   "L"</v>
      </c>
      <c r="B595" s="385"/>
      <c r="C595" s="386" t="s">
        <v>67</v>
      </c>
      <c r="D595" s="386"/>
      <c r="E595" s="386"/>
      <c r="F595" s="386"/>
      <c r="G595" s="386"/>
      <c r="H595" s="386"/>
      <c r="I595" s="387">
        <f>SKUPINE!A167</f>
        <v>1</v>
      </c>
      <c r="J595" s="387"/>
      <c r="K595" s="146"/>
      <c r="L595" s="146"/>
    </row>
    <row r="596" spans="1:12" ht="15">
      <c r="A596" s="145"/>
      <c r="B596" s="145"/>
      <c r="C596" s="380" t="s">
        <v>12</v>
      </c>
      <c r="D596" s="380"/>
      <c r="E596" s="380" t="s">
        <v>90</v>
      </c>
      <c r="F596" s="380"/>
      <c r="G596" s="380" t="s">
        <v>91</v>
      </c>
      <c r="H596" s="380"/>
      <c r="I596" s="381" t="s">
        <v>92</v>
      </c>
      <c r="J596" s="381"/>
      <c r="K596" s="382" t="s">
        <v>93</v>
      </c>
      <c r="L596" s="382"/>
    </row>
    <row r="597" spans="1:12" ht="18.75">
      <c r="A597" s="147">
        <f>SKUPINE!C168</f>
        <v>0</v>
      </c>
      <c r="B597" s="147">
        <f>SKUPINE!E168</f>
        <v>0</v>
      </c>
      <c r="C597" s="148"/>
      <c r="D597" s="149"/>
      <c r="E597" s="148"/>
      <c r="F597" s="149"/>
      <c r="G597" s="148"/>
      <c r="H597" s="149"/>
      <c r="I597" s="148"/>
      <c r="J597" s="149"/>
      <c r="K597" s="148"/>
      <c r="L597" s="149"/>
    </row>
    <row r="598" spans="7:12" ht="15">
      <c r="G598" s="383" t="s">
        <v>94</v>
      </c>
      <c r="H598" s="383"/>
      <c r="I598" s="383"/>
      <c r="J598" s="383"/>
      <c r="K598" s="153"/>
      <c r="L598" s="154"/>
    </row>
    <row r="599" spans="1:13" s="157" customFormat="1" ht="12.75">
      <c r="A599" s="155"/>
      <c r="B599" s="155"/>
      <c r="C599" s="155"/>
      <c r="D599" s="155"/>
      <c r="E599" s="155"/>
      <c r="F599" s="155"/>
      <c r="G599" s="155"/>
      <c r="H599" s="155"/>
      <c r="I599" s="155"/>
      <c r="J599" s="155"/>
      <c r="K599" s="156"/>
      <c r="L599" s="156"/>
      <c r="M599" s="156"/>
    </row>
    <row r="600" spans="1:13" s="157" customFormat="1" ht="12.75">
      <c r="A600" s="155"/>
      <c r="B600" s="155"/>
      <c r="C600" s="155"/>
      <c r="D600" s="155"/>
      <c r="E600" s="155"/>
      <c r="F600" s="155"/>
      <c r="G600" s="155"/>
      <c r="H600" s="155"/>
      <c r="I600" s="155"/>
      <c r="J600" s="155"/>
      <c r="K600" s="156"/>
      <c r="L600" s="156"/>
      <c r="M600" s="156"/>
    </row>
    <row r="601" spans="1:10" ht="15">
      <c r="A601" s="145"/>
      <c r="B601" s="145"/>
      <c r="C601" s="145"/>
      <c r="D601" s="145"/>
      <c r="E601" s="145"/>
      <c r="F601" s="145"/>
      <c r="G601" s="145"/>
      <c r="H601" s="145"/>
      <c r="I601" s="145"/>
      <c r="J601" s="145"/>
    </row>
    <row r="602" spans="1:10" ht="15.75">
      <c r="A602" s="384" t="str">
        <f>A593</f>
        <v>SENIORI</v>
      </c>
      <c r="B602" s="384"/>
      <c r="C602" s="384"/>
      <c r="D602" s="384"/>
      <c r="E602" s="384"/>
      <c r="F602" s="384"/>
      <c r="G602" s="384"/>
      <c r="H602" s="384"/>
      <c r="I602" s="384"/>
      <c r="J602" s="384"/>
    </row>
    <row r="603" spans="1:10" ht="15">
      <c r="A603" s="145"/>
      <c r="B603" s="145"/>
      <c r="C603" s="145"/>
      <c r="D603" s="145"/>
      <c r="E603" s="145"/>
      <c r="F603" s="145"/>
      <c r="G603" s="145"/>
      <c r="H603" s="145"/>
      <c r="I603" s="145"/>
      <c r="J603" s="145"/>
    </row>
    <row r="604" spans="1:12" ht="15.75">
      <c r="A604" s="385" t="str">
        <f>A595</f>
        <v>SKUPINA   "L"</v>
      </c>
      <c r="B604" s="385"/>
      <c r="C604" s="386" t="s">
        <v>67</v>
      </c>
      <c r="D604" s="386"/>
      <c r="E604" s="386"/>
      <c r="F604" s="386"/>
      <c r="G604" s="386"/>
      <c r="H604" s="386"/>
      <c r="I604" s="387">
        <f>SKUPINE!A169</f>
        <v>2</v>
      </c>
      <c r="J604" s="387"/>
      <c r="K604" s="146"/>
      <c r="L604" s="146"/>
    </row>
    <row r="605" spans="1:12" ht="15">
      <c r="A605" s="145"/>
      <c r="B605" s="145"/>
      <c r="C605" s="380" t="s">
        <v>12</v>
      </c>
      <c r="D605" s="380"/>
      <c r="E605" s="380" t="s">
        <v>90</v>
      </c>
      <c r="F605" s="380"/>
      <c r="G605" s="380" t="s">
        <v>91</v>
      </c>
      <c r="H605" s="380"/>
      <c r="I605" s="381" t="s">
        <v>92</v>
      </c>
      <c r="J605" s="381"/>
      <c r="K605" s="382" t="s">
        <v>93</v>
      </c>
      <c r="L605" s="382"/>
    </row>
    <row r="606" spans="1:12" ht="18.75">
      <c r="A606" s="147">
        <f>SKUPINE!C169</f>
        <v>0</v>
      </c>
      <c r="B606" s="147">
        <f>SKUPINE!E169</f>
        <v>0</v>
      </c>
      <c r="C606" s="148"/>
      <c r="D606" s="149"/>
      <c r="E606" s="148"/>
      <c r="F606" s="149"/>
      <c r="G606" s="148"/>
      <c r="H606" s="149"/>
      <c r="I606" s="148"/>
      <c r="J606" s="149"/>
      <c r="K606" s="148"/>
      <c r="L606" s="149"/>
    </row>
    <row r="607" spans="7:12" ht="15">
      <c r="G607" s="383" t="s">
        <v>94</v>
      </c>
      <c r="H607" s="383"/>
      <c r="I607" s="383"/>
      <c r="J607" s="383"/>
      <c r="K607" s="153"/>
      <c r="L607" s="154"/>
    </row>
    <row r="608" spans="1:13" s="157" customFormat="1" ht="12.75">
      <c r="A608" s="156"/>
      <c r="B608" s="156"/>
      <c r="C608" s="156"/>
      <c r="D608" s="156"/>
      <c r="E608" s="156"/>
      <c r="F608" s="156"/>
      <c r="G608" s="156"/>
      <c r="H608" s="156"/>
      <c r="I608" s="156"/>
      <c r="J608" s="156"/>
      <c r="K608" s="156"/>
      <c r="L608" s="156"/>
      <c r="M608" s="156"/>
    </row>
    <row r="609" spans="1:13" s="157" customFormat="1" ht="12.75">
      <c r="A609" s="156"/>
      <c r="B609" s="156"/>
      <c r="C609" s="156"/>
      <c r="D609" s="156"/>
      <c r="E609" s="156"/>
      <c r="F609" s="156"/>
      <c r="G609" s="156"/>
      <c r="H609" s="156"/>
      <c r="I609" s="156"/>
      <c r="J609" s="156"/>
      <c r="K609" s="156"/>
      <c r="L609" s="156"/>
      <c r="M609" s="156"/>
    </row>
    <row r="611" spans="1:10" ht="15.75">
      <c r="A611" s="384" t="str">
        <f>A602</f>
        <v>SENIORI</v>
      </c>
      <c r="B611" s="384"/>
      <c r="C611" s="384"/>
      <c r="D611" s="384"/>
      <c r="E611" s="384"/>
      <c r="F611" s="384"/>
      <c r="G611" s="384"/>
      <c r="H611" s="384"/>
      <c r="I611" s="384"/>
      <c r="J611" s="384"/>
    </row>
    <row r="612" spans="1:10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</row>
    <row r="613" spans="1:12" ht="15.75">
      <c r="A613" s="385" t="str">
        <f>SKUPINE!A160</f>
        <v>SKUPINA   "L"</v>
      </c>
      <c r="B613" s="385"/>
      <c r="C613" s="386" t="s">
        <v>67</v>
      </c>
      <c r="D613" s="386"/>
      <c r="E613" s="386"/>
      <c r="F613" s="386"/>
      <c r="G613" s="386"/>
      <c r="H613" s="386"/>
      <c r="I613" s="387">
        <f>SKUPINE!A169</f>
        <v>2</v>
      </c>
      <c r="J613" s="387"/>
      <c r="K613" s="146"/>
      <c r="L613" s="146"/>
    </row>
    <row r="614" spans="1:12" ht="15">
      <c r="A614" s="145"/>
      <c r="B614" s="145"/>
      <c r="C614" s="380" t="s">
        <v>12</v>
      </c>
      <c r="D614" s="380"/>
      <c r="E614" s="380" t="s">
        <v>90</v>
      </c>
      <c r="F614" s="380"/>
      <c r="G614" s="380" t="s">
        <v>91</v>
      </c>
      <c r="H614" s="380"/>
      <c r="I614" s="381" t="s">
        <v>92</v>
      </c>
      <c r="J614" s="381"/>
      <c r="K614" s="382" t="s">
        <v>93</v>
      </c>
      <c r="L614" s="382"/>
    </row>
    <row r="615" spans="1:12" ht="18.75">
      <c r="A615" s="147">
        <f>SKUPINE!C170</f>
        <v>0</v>
      </c>
      <c r="B615" s="147">
        <f>SKUPINE!E170</f>
        <v>0</v>
      </c>
      <c r="C615" s="148"/>
      <c r="D615" s="149"/>
      <c r="E615" s="148"/>
      <c r="F615" s="149"/>
      <c r="G615" s="148"/>
      <c r="H615" s="149"/>
      <c r="I615" s="148"/>
      <c r="J615" s="149"/>
      <c r="K615" s="148"/>
      <c r="L615" s="149"/>
    </row>
    <row r="616" spans="7:12" ht="15">
      <c r="G616" s="383" t="s">
        <v>94</v>
      </c>
      <c r="H616" s="383"/>
      <c r="I616" s="383"/>
      <c r="J616" s="383"/>
      <c r="K616" s="153"/>
      <c r="L616" s="154"/>
    </row>
    <row r="617" spans="1:13" s="157" customFormat="1" ht="12.75">
      <c r="A617" s="156"/>
      <c r="B617" s="156"/>
      <c r="C617" s="156"/>
      <c r="D617" s="156"/>
      <c r="E617" s="156"/>
      <c r="F617" s="156"/>
      <c r="G617" s="156"/>
      <c r="H617" s="156"/>
      <c r="I617" s="156"/>
      <c r="J617" s="156"/>
      <c r="K617" s="156"/>
      <c r="L617" s="156"/>
      <c r="M617" s="156"/>
    </row>
    <row r="618" spans="1:13" s="157" customFormat="1" ht="12.75">
      <c r="A618" s="156"/>
      <c r="B618" s="156"/>
      <c r="C618" s="156"/>
      <c r="D618" s="156"/>
      <c r="E618" s="156"/>
      <c r="F618" s="156"/>
      <c r="G618" s="156"/>
      <c r="H618" s="156"/>
      <c r="I618" s="156"/>
      <c r="J618" s="156"/>
      <c r="K618" s="156"/>
      <c r="L618" s="156"/>
      <c r="M618" s="156"/>
    </row>
    <row r="620" spans="1:10" ht="15.75">
      <c r="A620" s="384" t="str">
        <f>A602</f>
        <v>SENIORI</v>
      </c>
      <c r="B620" s="384"/>
      <c r="C620" s="384"/>
      <c r="D620" s="384"/>
      <c r="E620" s="384"/>
      <c r="F620" s="384"/>
      <c r="G620" s="384"/>
      <c r="H620" s="384"/>
      <c r="I620" s="384"/>
      <c r="J620" s="384"/>
    </row>
    <row r="621" spans="1:10" ht="15">
      <c r="A621" s="145"/>
      <c r="B621" s="145"/>
      <c r="C621" s="145"/>
      <c r="D621" s="145"/>
      <c r="E621" s="145"/>
      <c r="F621" s="145"/>
      <c r="G621" s="145"/>
      <c r="H621" s="145"/>
      <c r="I621" s="145"/>
      <c r="J621" s="145"/>
    </row>
    <row r="622" spans="1:12" ht="15.75">
      <c r="A622" s="385" t="str">
        <f>A595</f>
        <v>SKUPINA   "L"</v>
      </c>
      <c r="B622" s="385"/>
      <c r="C622" s="386" t="s">
        <v>67</v>
      </c>
      <c r="D622" s="386"/>
      <c r="E622" s="386"/>
      <c r="F622" s="386"/>
      <c r="G622" s="386"/>
      <c r="H622" s="386"/>
      <c r="I622" s="387">
        <f>SKUPINE!A171</f>
        <v>3</v>
      </c>
      <c r="J622" s="387"/>
      <c r="K622" s="146"/>
      <c r="L622" s="146"/>
    </row>
    <row r="623" spans="1:12" ht="15">
      <c r="A623" s="145"/>
      <c r="B623" s="145"/>
      <c r="C623" s="380" t="s">
        <v>12</v>
      </c>
      <c r="D623" s="380"/>
      <c r="E623" s="380" t="s">
        <v>90</v>
      </c>
      <c r="F623" s="380"/>
      <c r="G623" s="380" t="s">
        <v>91</v>
      </c>
      <c r="H623" s="380"/>
      <c r="I623" s="381" t="s">
        <v>92</v>
      </c>
      <c r="J623" s="381"/>
      <c r="K623" s="382" t="s">
        <v>93</v>
      </c>
      <c r="L623" s="382"/>
    </row>
    <row r="624" spans="1:12" ht="18.75">
      <c r="A624" s="147">
        <f>SKUPINE!C171</f>
        <v>0</v>
      </c>
      <c r="B624" s="147">
        <f>SKUPINE!E171</f>
        <v>0</v>
      </c>
      <c r="C624" s="148"/>
      <c r="D624" s="149"/>
      <c r="E624" s="148"/>
      <c r="F624" s="149"/>
      <c r="G624" s="148"/>
      <c r="H624" s="149"/>
      <c r="I624" s="148"/>
      <c r="J624" s="149"/>
      <c r="K624" s="148"/>
      <c r="L624" s="149"/>
    </row>
    <row r="625" spans="7:12" ht="15">
      <c r="G625" s="383" t="s">
        <v>94</v>
      </c>
      <c r="H625" s="383"/>
      <c r="I625" s="383"/>
      <c r="J625" s="383"/>
      <c r="K625" s="153"/>
      <c r="L625" s="154"/>
    </row>
    <row r="626" spans="1:13" s="157" customFormat="1" ht="12.75">
      <c r="A626" s="156"/>
      <c r="B626" s="156"/>
      <c r="C626" s="156"/>
      <c r="D626" s="156"/>
      <c r="E626" s="156"/>
      <c r="F626" s="156"/>
      <c r="G626" s="162"/>
      <c r="H626" s="162"/>
      <c r="I626" s="162"/>
      <c r="J626" s="162"/>
      <c r="K626" s="156"/>
      <c r="L626" s="156"/>
      <c r="M626" s="156"/>
    </row>
    <row r="627" spans="1:13" s="157" customFormat="1" ht="12.75">
      <c r="A627" s="156"/>
      <c r="B627" s="156"/>
      <c r="C627" s="156"/>
      <c r="D627" s="156"/>
      <c r="E627" s="156"/>
      <c r="F627" s="156"/>
      <c r="G627" s="156"/>
      <c r="H627" s="156"/>
      <c r="I627" s="156"/>
      <c r="J627" s="156"/>
      <c r="K627" s="156"/>
      <c r="L627" s="156"/>
      <c r="M627" s="156"/>
    </row>
    <row r="629" spans="1:10" ht="15.75">
      <c r="A629" s="384" t="str">
        <f>A620</f>
        <v>SENIORI</v>
      </c>
      <c r="B629" s="384"/>
      <c r="C629" s="384"/>
      <c r="D629" s="384"/>
      <c r="E629" s="384"/>
      <c r="F629" s="384"/>
      <c r="G629" s="384"/>
      <c r="H629" s="384"/>
      <c r="I629" s="384"/>
      <c r="J629" s="384"/>
    </row>
    <row r="630" spans="1:10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</row>
    <row r="631" spans="1:12" ht="15.75">
      <c r="A631" s="385" t="str">
        <f>SKUPINE!A160</f>
        <v>SKUPINA   "L"</v>
      </c>
      <c r="B631" s="385"/>
      <c r="C631" s="386" t="s">
        <v>67</v>
      </c>
      <c r="D631" s="386"/>
      <c r="E631" s="386"/>
      <c r="F631" s="386"/>
      <c r="G631" s="386"/>
      <c r="H631" s="386"/>
      <c r="I631" s="387">
        <f>SKUPINE!A171</f>
        <v>3</v>
      </c>
      <c r="J631" s="387"/>
      <c r="K631" s="146"/>
      <c r="L631" s="146"/>
    </row>
    <row r="632" spans="1:12" ht="15">
      <c r="A632" s="145"/>
      <c r="B632" s="145"/>
      <c r="C632" s="380" t="s">
        <v>12</v>
      </c>
      <c r="D632" s="380"/>
      <c r="E632" s="380" t="s">
        <v>90</v>
      </c>
      <c r="F632" s="380"/>
      <c r="G632" s="380" t="s">
        <v>91</v>
      </c>
      <c r="H632" s="380"/>
      <c r="I632" s="381" t="s">
        <v>92</v>
      </c>
      <c r="J632" s="381"/>
      <c r="K632" s="382" t="s">
        <v>93</v>
      </c>
      <c r="L632" s="382"/>
    </row>
    <row r="633" spans="1:12" ht="18.75">
      <c r="A633" s="147">
        <f>SKUPINE!C172</f>
        <v>0</v>
      </c>
      <c r="B633" s="147">
        <f>SKUPINE!E172</f>
        <v>0</v>
      </c>
      <c r="C633" s="148"/>
      <c r="D633" s="149"/>
      <c r="E633" s="148"/>
      <c r="F633" s="149"/>
      <c r="G633" s="148"/>
      <c r="H633" s="149"/>
      <c r="I633" s="148"/>
      <c r="J633" s="149"/>
      <c r="K633" s="148"/>
      <c r="L633" s="149"/>
    </row>
    <row r="634" spans="7:12" ht="15">
      <c r="G634" s="383" t="s">
        <v>94</v>
      </c>
      <c r="H634" s="383"/>
      <c r="I634" s="383"/>
      <c r="J634" s="383"/>
      <c r="K634" s="153"/>
      <c r="L634" s="154"/>
    </row>
    <row r="635" spans="7:12" ht="15">
      <c r="G635" s="159"/>
      <c r="H635" s="159"/>
      <c r="I635" s="159"/>
      <c r="J635" s="160"/>
      <c r="K635" s="161"/>
      <c r="L635" s="161"/>
    </row>
    <row r="636" spans="7:12" ht="15">
      <c r="G636" s="159"/>
      <c r="H636" s="159"/>
      <c r="I636" s="159"/>
      <c r="J636" s="160"/>
      <c r="K636" s="161"/>
      <c r="L636" s="161"/>
    </row>
    <row r="637" spans="1:10" ht="15.75">
      <c r="A637" s="384" t="str">
        <f>A620</f>
        <v>SENIORI</v>
      </c>
      <c r="B637" s="384"/>
      <c r="C637" s="384"/>
      <c r="D637" s="384"/>
      <c r="E637" s="384"/>
      <c r="F637" s="384"/>
      <c r="G637" s="384"/>
      <c r="H637" s="384"/>
      <c r="I637" s="384"/>
      <c r="J637" s="384"/>
    </row>
    <row r="638" spans="1:10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</row>
    <row r="639" spans="1:12" ht="15.75">
      <c r="A639" s="385" t="str">
        <f>SKUPINE!A175</f>
        <v>SKUPINA   "M"</v>
      </c>
      <c r="B639" s="385"/>
      <c r="C639" s="386" t="s">
        <v>67</v>
      </c>
      <c r="D639" s="386"/>
      <c r="E639" s="386"/>
      <c r="F639" s="386"/>
      <c r="G639" s="386"/>
      <c r="H639" s="386"/>
      <c r="I639" s="387">
        <f>SKUPINE!A182</f>
        <v>1</v>
      </c>
      <c r="J639" s="387"/>
      <c r="K639" s="146"/>
      <c r="L639" s="146"/>
    </row>
    <row r="640" spans="1:12" ht="15">
      <c r="A640" s="145"/>
      <c r="B640" s="145"/>
      <c r="C640" s="380" t="s">
        <v>12</v>
      </c>
      <c r="D640" s="380"/>
      <c r="E640" s="380" t="s">
        <v>90</v>
      </c>
      <c r="F640" s="380"/>
      <c r="G640" s="380" t="s">
        <v>91</v>
      </c>
      <c r="H640" s="380"/>
      <c r="I640" s="381" t="s">
        <v>92</v>
      </c>
      <c r="J640" s="381"/>
      <c r="K640" s="382" t="s">
        <v>93</v>
      </c>
      <c r="L640" s="382"/>
    </row>
    <row r="641" spans="1:12" ht="18.75">
      <c r="A641" s="147">
        <f>SKUPINE!C182</f>
        <v>0</v>
      </c>
      <c r="B641" s="147">
        <f>SKUPINE!E182</f>
        <v>0</v>
      </c>
      <c r="C641" s="148"/>
      <c r="D641" s="149"/>
      <c r="E641" s="148"/>
      <c r="F641" s="149"/>
      <c r="G641" s="148"/>
      <c r="H641" s="149"/>
      <c r="I641" s="148"/>
      <c r="J641" s="149"/>
      <c r="K641" s="148"/>
      <c r="L641" s="149"/>
    </row>
    <row r="642" spans="7:12" ht="15">
      <c r="G642" s="383" t="s">
        <v>94</v>
      </c>
      <c r="H642" s="383"/>
      <c r="I642" s="383"/>
      <c r="J642" s="383"/>
      <c r="K642" s="153"/>
      <c r="L642" s="154"/>
    </row>
    <row r="643" spans="1:13" s="157" customFormat="1" ht="12.75">
      <c r="A643" s="155"/>
      <c r="B643" s="155"/>
      <c r="C643" s="155"/>
      <c r="D643" s="155"/>
      <c r="E643" s="155"/>
      <c r="F643" s="155"/>
      <c r="G643" s="155"/>
      <c r="H643" s="155"/>
      <c r="I643" s="155"/>
      <c r="J643" s="155"/>
      <c r="K643" s="156"/>
      <c r="L643" s="156"/>
      <c r="M643" s="156"/>
    </row>
    <row r="644" spans="1:13" s="157" customFormat="1" ht="12.75">
      <c r="A644" s="155"/>
      <c r="B644" s="155"/>
      <c r="C644" s="155"/>
      <c r="D644" s="155"/>
      <c r="E644" s="155"/>
      <c r="F644" s="155"/>
      <c r="G644" s="155"/>
      <c r="H644" s="155"/>
      <c r="I644" s="155"/>
      <c r="J644" s="155"/>
      <c r="K644" s="156"/>
      <c r="L644" s="156"/>
      <c r="M644" s="156"/>
    </row>
    <row r="645" spans="1:10" ht="15">
      <c r="A645" s="145"/>
      <c r="B645" s="145"/>
      <c r="C645" s="145"/>
      <c r="D645" s="145"/>
      <c r="E645" s="145"/>
      <c r="F645" s="145"/>
      <c r="G645" s="145"/>
      <c r="H645" s="145"/>
      <c r="I645" s="145"/>
      <c r="J645" s="145"/>
    </row>
    <row r="646" spans="1:10" ht="15.75">
      <c r="A646" s="384" t="str">
        <f>A629</f>
        <v>SENIORI</v>
      </c>
      <c r="B646" s="384"/>
      <c r="C646" s="384"/>
      <c r="D646" s="384"/>
      <c r="E646" s="384"/>
      <c r="F646" s="384"/>
      <c r="G646" s="384"/>
      <c r="H646" s="384"/>
      <c r="I646" s="384"/>
      <c r="J646" s="384"/>
    </row>
    <row r="647" spans="1:10" ht="15">
      <c r="A647" s="145"/>
      <c r="B647" s="145"/>
      <c r="C647" s="145"/>
      <c r="D647" s="145"/>
      <c r="E647" s="145"/>
      <c r="F647" s="145"/>
      <c r="G647" s="145"/>
      <c r="H647" s="145"/>
      <c r="I647" s="145"/>
      <c r="J647" s="145"/>
    </row>
    <row r="648" spans="1:12" ht="15.75">
      <c r="A648" s="385" t="str">
        <f>A639</f>
        <v>SKUPINA   "M"</v>
      </c>
      <c r="B648" s="385"/>
      <c r="C648" s="386" t="s">
        <v>67</v>
      </c>
      <c r="D648" s="386"/>
      <c r="E648" s="386"/>
      <c r="F648" s="386"/>
      <c r="G648" s="386"/>
      <c r="H648" s="386"/>
      <c r="I648" s="387">
        <f>SKUPINE!A190</f>
        <v>1</v>
      </c>
      <c r="J648" s="387"/>
      <c r="K648" s="146"/>
      <c r="L648" s="146"/>
    </row>
    <row r="649" spans="1:12" ht="15">
      <c r="A649" s="145"/>
      <c r="B649" s="145"/>
      <c r="C649" s="380" t="s">
        <v>12</v>
      </c>
      <c r="D649" s="380"/>
      <c r="E649" s="380" t="s">
        <v>90</v>
      </c>
      <c r="F649" s="380"/>
      <c r="G649" s="380" t="s">
        <v>91</v>
      </c>
      <c r="H649" s="380"/>
      <c r="I649" s="381" t="s">
        <v>92</v>
      </c>
      <c r="J649" s="381"/>
      <c r="K649" s="382" t="s">
        <v>93</v>
      </c>
      <c r="L649" s="382"/>
    </row>
    <row r="650" spans="1:12" ht="18.75">
      <c r="A650" s="147">
        <f>SKUPINE!C183</f>
        <v>0</v>
      </c>
      <c r="B650" s="147">
        <f>SKUPINE!E183</f>
        <v>0</v>
      </c>
      <c r="C650" s="148"/>
      <c r="D650" s="149"/>
      <c r="E650" s="148"/>
      <c r="F650" s="149"/>
      <c r="G650" s="148"/>
      <c r="H650" s="149"/>
      <c r="I650" s="148"/>
      <c r="J650" s="149"/>
      <c r="K650" s="148"/>
      <c r="L650" s="149"/>
    </row>
    <row r="651" spans="7:12" ht="15">
      <c r="G651" s="383" t="s">
        <v>94</v>
      </c>
      <c r="H651" s="383"/>
      <c r="I651" s="383"/>
      <c r="J651" s="383"/>
      <c r="K651" s="153"/>
      <c r="L651" s="154"/>
    </row>
    <row r="652" spans="1:13" s="157" customFormat="1" ht="12.75">
      <c r="A652" s="155"/>
      <c r="B652" s="155"/>
      <c r="C652" s="155"/>
      <c r="D652" s="155"/>
      <c r="E652" s="155"/>
      <c r="F652" s="155"/>
      <c r="G652" s="155"/>
      <c r="H652" s="155"/>
      <c r="I652" s="155"/>
      <c r="J652" s="155"/>
      <c r="K652" s="156"/>
      <c r="L652" s="156"/>
      <c r="M652" s="156"/>
    </row>
    <row r="653" spans="1:13" s="157" customFormat="1" ht="12.75">
      <c r="A653" s="155"/>
      <c r="B653" s="155"/>
      <c r="C653" s="155"/>
      <c r="D653" s="155"/>
      <c r="E653" s="155"/>
      <c r="F653" s="155"/>
      <c r="G653" s="155"/>
      <c r="H653" s="155"/>
      <c r="I653" s="155"/>
      <c r="J653" s="155"/>
      <c r="K653" s="156"/>
      <c r="L653" s="156"/>
      <c r="M653" s="156"/>
    </row>
    <row r="654" spans="1:10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</row>
    <row r="655" spans="1:10" ht="15.75">
      <c r="A655" s="384" t="str">
        <f>A637</f>
        <v>SENIORI</v>
      </c>
      <c r="B655" s="384"/>
      <c r="C655" s="384"/>
      <c r="D655" s="384"/>
      <c r="E655" s="384"/>
      <c r="F655" s="384"/>
      <c r="G655" s="384"/>
      <c r="H655" s="384"/>
      <c r="I655" s="384"/>
      <c r="J655" s="384"/>
    </row>
    <row r="656" spans="1:10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</row>
    <row r="657" spans="1:12" ht="15.75">
      <c r="A657" s="385" t="str">
        <f>A639</f>
        <v>SKUPINA   "M"</v>
      </c>
      <c r="B657" s="385"/>
      <c r="C657" s="386" t="s">
        <v>67</v>
      </c>
      <c r="D657" s="386"/>
      <c r="E657" s="386"/>
      <c r="F657" s="386"/>
      <c r="G657" s="386"/>
      <c r="H657" s="386"/>
      <c r="I657" s="387">
        <f>SKUPINE!A184</f>
        <v>2</v>
      </c>
      <c r="J657" s="387"/>
      <c r="K657" s="146"/>
      <c r="L657" s="146"/>
    </row>
    <row r="658" spans="1:12" ht="15">
      <c r="A658" s="145"/>
      <c r="B658" s="145"/>
      <c r="C658" s="380" t="s">
        <v>12</v>
      </c>
      <c r="D658" s="380"/>
      <c r="E658" s="380" t="s">
        <v>90</v>
      </c>
      <c r="F658" s="380"/>
      <c r="G658" s="380" t="s">
        <v>91</v>
      </c>
      <c r="H658" s="380"/>
      <c r="I658" s="381" t="s">
        <v>92</v>
      </c>
      <c r="J658" s="381"/>
      <c r="K658" s="382" t="s">
        <v>93</v>
      </c>
      <c r="L658" s="382"/>
    </row>
    <row r="659" spans="1:12" ht="18.75">
      <c r="A659" s="147">
        <f>SKUPINE!C184</f>
        <v>0</v>
      </c>
      <c r="B659" s="147">
        <f>SKUPINE!E184</f>
        <v>0</v>
      </c>
      <c r="C659" s="148"/>
      <c r="D659" s="149"/>
      <c r="E659" s="148"/>
      <c r="F659" s="149"/>
      <c r="G659" s="148"/>
      <c r="H659" s="149"/>
      <c r="I659" s="148"/>
      <c r="J659" s="149"/>
      <c r="K659" s="148"/>
      <c r="L659" s="149"/>
    </row>
    <row r="660" spans="7:12" ht="15">
      <c r="G660" s="383" t="s">
        <v>94</v>
      </c>
      <c r="H660" s="383"/>
      <c r="I660" s="383"/>
      <c r="J660" s="383"/>
      <c r="K660" s="153"/>
      <c r="L660" s="154"/>
    </row>
    <row r="661" spans="1:13" s="157" customFormat="1" ht="12.75">
      <c r="A661" s="156"/>
      <c r="B661" s="156"/>
      <c r="C661" s="156"/>
      <c r="D661" s="156"/>
      <c r="E661" s="156"/>
      <c r="F661" s="156"/>
      <c r="G661" s="156"/>
      <c r="H661" s="156"/>
      <c r="I661" s="156"/>
      <c r="J661" s="156"/>
      <c r="K661" s="156"/>
      <c r="L661" s="156"/>
      <c r="M661" s="156"/>
    </row>
    <row r="662" spans="1:13" s="157" customFormat="1" ht="12.75">
      <c r="A662" s="156"/>
      <c r="B662" s="156"/>
      <c r="C662" s="156"/>
      <c r="D662" s="156"/>
      <c r="E662" s="156"/>
      <c r="F662" s="156"/>
      <c r="G662" s="156"/>
      <c r="H662" s="156"/>
      <c r="I662" s="156"/>
      <c r="J662" s="156"/>
      <c r="K662" s="156"/>
      <c r="L662" s="156"/>
      <c r="M662" s="156"/>
    </row>
    <row r="664" spans="1:10" ht="15.75">
      <c r="A664" s="384" t="str">
        <f>A646</f>
        <v>SENIORI</v>
      </c>
      <c r="B664" s="384"/>
      <c r="C664" s="384"/>
      <c r="D664" s="384"/>
      <c r="E664" s="384"/>
      <c r="F664" s="384"/>
      <c r="G664" s="384"/>
      <c r="H664" s="384"/>
      <c r="I664" s="384"/>
      <c r="J664" s="384"/>
    </row>
    <row r="665" spans="1:10" ht="15">
      <c r="A665" s="145"/>
      <c r="B665" s="145"/>
      <c r="C665" s="145"/>
      <c r="D665" s="145"/>
      <c r="E665" s="145"/>
      <c r="F665" s="145"/>
      <c r="G665" s="145"/>
      <c r="H665" s="145"/>
      <c r="I665" s="145"/>
      <c r="J665" s="145"/>
    </row>
    <row r="666" spans="1:12" ht="15.75">
      <c r="A666" s="385" t="str">
        <f>A657</f>
        <v>SKUPINA   "M"</v>
      </c>
      <c r="B666" s="385"/>
      <c r="C666" s="386" t="s">
        <v>67</v>
      </c>
      <c r="D666" s="386"/>
      <c r="E666" s="386"/>
      <c r="F666" s="386"/>
      <c r="G666" s="386"/>
      <c r="H666" s="386"/>
      <c r="I666" s="387">
        <f>I657</f>
        <v>2</v>
      </c>
      <c r="J666" s="387"/>
      <c r="K666" s="146"/>
      <c r="L666" s="146"/>
    </row>
    <row r="667" spans="1:12" ht="15">
      <c r="A667" s="145"/>
      <c r="B667" s="145"/>
      <c r="C667" s="380" t="s">
        <v>12</v>
      </c>
      <c r="D667" s="380"/>
      <c r="E667" s="380" t="s">
        <v>90</v>
      </c>
      <c r="F667" s="380"/>
      <c r="G667" s="380" t="s">
        <v>91</v>
      </c>
      <c r="H667" s="380"/>
      <c r="I667" s="381" t="s">
        <v>92</v>
      </c>
      <c r="J667" s="381"/>
      <c r="K667" s="382" t="s">
        <v>93</v>
      </c>
      <c r="L667" s="382"/>
    </row>
    <row r="668" spans="1:12" ht="18.75">
      <c r="A668" s="147">
        <f>SKUPINE!C185</f>
        <v>0</v>
      </c>
      <c r="B668" s="147">
        <f>SKUPINE!E185</f>
        <v>0</v>
      </c>
      <c r="C668" s="148"/>
      <c r="D668" s="149"/>
      <c r="E668" s="148"/>
      <c r="F668" s="149"/>
      <c r="G668" s="148"/>
      <c r="H668" s="149"/>
      <c r="I668" s="148"/>
      <c r="J668" s="149"/>
      <c r="K668" s="148"/>
      <c r="L668" s="149"/>
    </row>
    <row r="669" spans="7:12" ht="15">
      <c r="G669" s="383" t="s">
        <v>94</v>
      </c>
      <c r="H669" s="383"/>
      <c r="I669" s="383"/>
      <c r="J669" s="383"/>
      <c r="K669" s="153"/>
      <c r="L669" s="154"/>
    </row>
    <row r="670" spans="1:13" s="157" customFormat="1" ht="12.75">
      <c r="A670" s="156"/>
      <c r="B670" s="156"/>
      <c r="C670" s="156"/>
      <c r="D670" s="156"/>
      <c r="E670" s="156"/>
      <c r="F670" s="156"/>
      <c r="G670" s="156"/>
      <c r="H670" s="156"/>
      <c r="I670" s="156"/>
      <c r="J670" s="156"/>
      <c r="K670" s="156"/>
      <c r="L670" s="156"/>
      <c r="M670" s="156"/>
    </row>
    <row r="671" spans="1:13" s="157" customFormat="1" ht="12.75">
      <c r="A671" s="156"/>
      <c r="B671" s="156"/>
      <c r="C671" s="156"/>
      <c r="D671" s="156"/>
      <c r="E671" s="156"/>
      <c r="F671" s="156"/>
      <c r="G671" s="156"/>
      <c r="H671" s="156"/>
      <c r="I671" s="156"/>
      <c r="J671" s="156"/>
      <c r="K671" s="156"/>
      <c r="L671" s="156"/>
      <c r="M671" s="156"/>
    </row>
    <row r="673" spans="1:10" ht="15.75">
      <c r="A673" s="384" t="str">
        <f>A655</f>
        <v>SENIORI</v>
      </c>
      <c r="B673" s="384"/>
      <c r="C673" s="384"/>
      <c r="D673" s="384"/>
      <c r="E673" s="384"/>
      <c r="F673" s="384"/>
      <c r="G673" s="384"/>
      <c r="H673" s="384"/>
      <c r="I673" s="384"/>
      <c r="J673" s="384"/>
    </row>
    <row r="674" spans="1:10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</row>
    <row r="675" spans="1:12" ht="15.75">
      <c r="A675" s="385" t="str">
        <f>A639</f>
        <v>SKUPINA   "M"</v>
      </c>
      <c r="B675" s="385"/>
      <c r="C675" s="386" t="s">
        <v>67</v>
      </c>
      <c r="D675" s="386"/>
      <c r="E675" s="386"/>
      <c r="F675" s="386"/>
      <c r="G675" s="386"/>
      <c r="H675" s="386"/>
      <c r="I675" s="387">
        <f>SKUPINE!A186</f>
        <v>3</v>
      </c>
      <c r="J675" s="387"/>
      <c r="K675" s="146"/>
      <c r="L675" s="146"/>
    </row>
    <row r="676" spans="1:12" ht="15">
      <c r="A676" s="145"/>
      <c r="B676" s="145"/>
      <c r="C676" s="380" t="s">
        <v>12</v>
      </c>
      <c r="D676" s="380"/>
      <c r="E676" s="380" t="s">
        <v>90</v>
      </c>
      <c r="F676" s="380"/>
      <c r="G676" s="380" t="s">
        <v>91</v>
      </c>
      <c r="H676" s="380"/>
      <c r="I676" s="381" t="s">
        <v>92</v>
      </c>
      <c r="J676" s="381"/>
      <c r="K676" s="382" t="s">
        <v>93</v>
      </c>
      <c r="L676" s="382"/>
    </row>
    <row r="677" spans="1:12" ht="18.75">
      <c r="A677" s="147">
        <f>SKUPINE!C186</f>
        <v>0</v>
      </c>
      <c r="B677" s="147">
        <f>SKUPINE!E186</f>
        <v>0</v>
      </c>
      <c r="C677" s="148"/>
      <c r="D677" s="149"/>
      <c r="E677" s="148"/>
      <c r="F677" s="149"/>
      <c r="G677" s="148"/>
      <c r="H677" s="149"/>
      <c r="I677" s="148"/>
      <c r="J677" s="149"/>
      <c r="K677" s="148"/>
      <c r="L677" s="149"/>
    </row>
    <row r="678" spans="7:12" ht="15">
      <c r="G678" s="383" t="s">
        <v>94</v>
      </c>
      <c r="H678" s="383"/>
      <c r="I678" s="383"/>
      <c r="J678" s="383"/>
      <c r="K678" s="153"/>
      <c r="L678" s="154"/>
    </row>
    <row r="679" spans="1:13" s="157" customFormat="1" ht="12.75">
      <c r="A679" s="156"/>
      <c r="B679" s="156"/>
      <c r="C679" s="156"/>
      <c r="D679" s="156"/>
      <c r="E679" s="156"/>
      <c r="F679" s="156"/>
      <c r="G679" s="156"/>
      <c r="H679" s="156"/>
      <c r="I679" s="156"/>
      <c r="J679" s="156"/>
      <c r="K679" s="156"/>
      <c r="L679" s="156"/>
      <c r="M679" s="156"/>
    </row>
    <row r="680" spans="1:13" s="157" customFormat="1" ht="12.75">
      <c r="A680" s="156"/>
      <c r="B680" s="156"/>
      <c r="C680" s="156"/>
      <c r="D680" s="156"/>
      <c r="E680" s="156"/>
      <c r="F680" s="156"/>
      <c r="G680" s="156"/>
      <c r="H680" s="156"/>
      <c r="I680" s="156"/>
      <c r="J680" s="156"/>
      <c r="K680" s="156"/>
      <c r="L680" s="156"/>
      <c r="M680" s="156"/>
    </row>
    <row r="682" spans="1:10" ht="15.75">
      <c r="A682" s="384" t="str">
        <f>A664</f>
        <v>SENIORI</v>
      </c>
      <c r="B682" s="384"/>
      <c r="C682" s="384"/>
      <c r="D682" s="384"/>
      <c r="E682" s="384"/>
      <c r="F682" s="384"/>
      <c r="G682" s="384"/>
      <c r="H682" s="384"/>
      <c r="I682" s="384"/>
      <c r="J682" s="384"/>
    </row>
    <row r="683" spans="1:10" ht="15">
      <c r="A683" s="145"/>
      <c r="B683" s="145"/>
      <c r="C683" s="145"/>
      <c r="D683" s="145"/>
      <c r="E683" s="145"/>
      <c r="F683" s="145"/>
      <c r="G683" s="145"/>
      <c r="H683" s="145"/>
      <c r="I683" s="145"/>
      <c r="J683" s="145"/>
    </row>
    <row r="684" spans="1:12" ht="15.75">
      <c r="A684" s="385" t="str">
        <f>A675</f>
        <v>SKUPINA   "M"</v>
      </c>
      <c r="B684" s="385"/>
      <c r="C684" s="386" t="str">
        <f>C675</f>
        <v>KOLO</v>
      </c>
      <c r="D684" s="386"/>
      <c r="E684" s="386"/>
      <c r="F684" s="386"/>
      <c r="G684" s="386"/>
      <c r="H684" s="386"/>
      <c r="I684" s="387">
        <f>I675</f>
        <v>3</v>
      </c>
      <c r="J684" s="387"/>
      <c r="K684" s="146"/>
      <c r="L684" s="146"/>
    </row>
    <row r="685" spans="1:12" ht="15">
      <c r="A685" s="145"/>
      <c r="B685" s="145"/>
      <c r="C685" s="380" t="s">
        <v>12</v>
      </c>
      <c r="D685" s="380"/>
      <c r="E685" s="380" t="s">
        <v>90</v>
      </c>
      <c r="F685" s="380"/>
      <c r="G685" s="380" t="s">
        <v>91</v>
      </c>
      <c r="H685" s="380"/>
      <c r="I685" s="381" t="s">
        <v>92</v>
      </c>
      <c r="J685" s="381"/>
      <c r="K685" s="382" t="s">
        <v>93</v>
      </c>
      <c r="L685" s="382"/>
    </row>
    <row r="686" spans="1:12" ht="18.75">
      <c r="A686" s="147">
        <f>SKUPINE!C187</f>
        <v>0</v>
      </c>
      <c r="B686" s="147">
        <f>SKUPINE!E187</f>
        <v>0</v>
      </c>
      <c r="C686" s="148"/>
      <c r="D686" s="149"/>
      <c r="E686" s="148"/>
      <c r="F686" s="149"/>
      <c r="G686" s="148"/>
      <c r="H686" s="149"/>
      <c r="I686" s="148"/>
      <c r="J686" s="149"/>
      <c r="K686" s="148"/>
      <c r="L686" s="149"/>
    </row>
    <row r="687" spans="7:12" ht="15">
      <c r="G687" s="383" t="s">
        <v>94</v>
      </c>
      <c r="H687" s="383"/>
      <c r="I687" s="383"/>
      <c r="J687" s="383"/>
      <c r="K687" s="153"/>
      <c r="L687" s="154"/>
    </row>
    <row r="688" spans="7:12" ht="15">
      <c r="G688" s="159"/>
      <c r="H688" s="159"/>
      <c r="I688" s="159"/>
      <c r="J688" s="160"/>
      <c r="K688" s="161"/>
      <c r="L688" s="161"/>
    </row>
    <row r="689" spans="7:12" ht="15">
      <c r="G689" s="159"/>
      <c r="H689" s="159"/>
      <c r="I689" s="159"/>
      <c r="J689" s="160"/>
      <c r="K689" s="161"/>
      <c r="L689" s="161"/>
    </row>
    <row r="690" spans="1:10" ht="15.75">
      <c r="A690" s="384" t="str">
        <f>A673</f>
        <v>SENIORI</v>
      </c>
      <c r="B690" s="384"/>
      <c r="C690" s="384"/>
      <c r="D690" s="384"/>
      <c r="E690" s="384"/>
      <c r="F690" s="384"/>
      <c r="G690" s="384"/>
      <c r="H690" s="384"/>
      <c r="I690" s="384"/>
      <c r="J690" s="384"/>
    </row>
    <row r="691" spans="1:10" ht="15">
      <c r="A691" s="145"/>
      <c r="B691" s="145"/>
      <c r="C691" s="145"/>
      <c r="D691" s="145"/>
      <c r="E691" s="145"/>
      <c r="F691" s="145"/>
      <c r="G691" s="145"/>
      <c r="H691" s="145"/>
      <c r="I691" s="145"/>
      <c r="J691" s="145"/>
    </row>
    <row r="692" spans="1:12" ht="15.75">
      <c r="A692" s="385" t="str">
        <f>SKUPINE!A189</f>
        <v>SKUPINA   "N"</v>
      </c>
      <c r="B692" s="385"/>
      <c r="C692" s="386" t="s">
        <v>67</v>
      </c>
      <c r="D692" s="386"/>
      <c r="E692" s="386"/>
      <c r="F692" s="386"/>
      <c r="G692" s="386"/>
      <c r="H692" s="386"/>
      <c r="I692" s="387">
        <f>SKUPINE!A196</f>
        <v>1</v>
      </c>
      <c r="J692" s="387"/>
      <c r="K692" s="146"/>
      <c r="L692" s="146"/>
    </row>
    <row r="693" spans="1:12" ht="15">
      <c r="A693" s="145"/>
      <c r="B693" s="145"/>
      <c r="C693" s="380" t="s">
        <v>12</v>
      </c>
      <c r="D693" s="380"/>
      <c r="E693" s="380" t="s">
        <v>90</v>
      </c>
      <c r="F693" s="380"/>
      <c r="G693" s="380" t="s">
        <v>91</v>
      </c>
      <c r="H693" s="380"/>
      <c r="I693" s="381" t="s">
        <v>92</v>
      </c>
      <c r="J693" s="381"/>
      <c r="K693" s="382" t="s">
        <v>93</v>
      </c>
      <c r="L693" s="382"/>
    </row>
    <row r="694" spans="1:12" ht="18.75">
      <c r="A694" s="147">
        <f>SKUPINE!C196</f>
        <v>0</v>
      </c>
      <c r="B694" s="147">
        <f>SKUPINE!E196</f>
        <v>0</v>
      </c>
      <c r="C694" s="148"/>
      <c r="D694" s="149"/>
      <c r="E694" s="148"/>
      <c r="F694" s="149"/>
      <c r="G694" s="148"/>
      <c r="H694" s="149"/>
      <c r="I694" s="148"/>
      <c r="J694" s="149"/>
      <c r="K694" s="148"/>
      <c r="L694" s="149"/>
    </row>
    <row r="695" spans="7:12" ht="15">
      <c r="G695" s="383" t="s">
        <v>94</v>
      </c>
      <c r="H695" s="383"/>
      <c r="I695" s="383"/>
      <c r="J695" s="383"/>
      <c r="K695" s="153"/>
      <c r="L695" s="154"/>
    </row>
    <row r="696" spans="1:13" s="157" customFormat="1" ht="12.75">
      <c r="A696" s="155"/>
      <c r="B696" s="155"/>
      <c r="C696" s="155"/>
      <c r="D696" s="155"/>
      <c r="E696" s="155"/>
      <c r="F696" s="155"/>
      <c r="G696" s="155"/>
      <c r="H696" s="155"/>
      <c r="I696" s="155"/>
      <c r="J696" s="155"/>
      <c r="K696" s="156"/>
      <c r="L696" s="156"/>
      <c r="M696" s="156"/>
    </row>
    <row r="697" spans="1:13" s="157" customFormat="1" ht="12.75">
      <c r="A697" s="155"/>
      <c r="B697" s="155"/>
      <c r="C697" s="155"/>
      <c r="D697" s="155"/>
      <c r="E697" s="155"/>
      <c r="F697" s="155"/>
      <c r="G697" s="155"/>
      <c r="H697" s="155"/>
      <c r="I697" s="155"/>
      <c r="J697" s="155"/>
      <c r="K697" s="156"/>
      <c r="L697" s="156"/>
      <c r="M697" s="156"/>
    </row>
    <row r="698" spans="1:10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</row>
    <row r="699" spans="1:10" ht="15.75">
      <c r="A699" s="384" t="str">
        <f>A690</f>
        <v>SENIORI</v>
      </c>
      <c r="B699" s="384"/>
      <c r="C699" s="384"/>
      <c r="D699" s="384"/>
      <c r="E699" s="384"/>
      <c r="F699" s="384"/>
      <c r="G699" s="384"/>
      <c r="H699" s="384"/>
      <c r="I699" s="384"/>
      <c r="J699" s="384"/>
    </row>
    <row r="700" spans="1:10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</row>
    <row r="701" spans="1:12" ht="15.75">
      <c r="A701" s="385" t="str">
        <f>A692</f>
        <v>SKUPINA   "N"</v>
      </c>
      <c r="B701" s="385"/>
      <c r="C701" s="386" t="s">
        <v>67</v>
      </c>
      <c r="D701" s="386"/>
      <c r="E701" s="386"/>
      <c r="F701" s="386"/>
      <c r="G701" s="386"/>
      <c r="H701" s="386"/>
      <c r="I701" s="387">
        <f>I692</f>
        <v>1</v>
      </c>
      <c r="J701" s="387"/>
      <c r="K701" s="146"/>
      <c r="L701" s="146"/>
    </row>
    <row r="702" spans="1:12" ht="15">
      <c r="A702" s="145"/>
      <c r="B702" s="145"/>
      <c r="C702" s="380" t="s">
        <v>12</v>
      </c>
      <c r="D702" s="380"/>
      <c r="E702" s="380" t="s">
        <v>90</v>
      </c>
      <c r="F702" s="380"/>
      <c r="G702" s="380" t="s">
        <v>91</v>
      </c>
      <c r="H702" s="380"/>
      <c r="I702" s="381" t="s">
        <v>92</v>
      </c>
      <c r="J702" s="381"/>
      <c r="K702" s="382" t="s">
        <v>93</v>
      </c>
      <c r="L702" s="382"/>
    </row>
    <row r="703" spans="1:12" ht="18.75">
      <c r="A703" s="147">
        <f>SKUPINE!C197</f>
        <v>0</v>
      </c>
      <c r="B703" s="147">
        <f>SKUPINE!E197</f>
        <v>0</v>
      </c>
      <c r="C703" s="148"/>
      <c r="D703" s="149"/>
      <c r="E703" s="148"/>
      <c r="F703" s="149"/>
      <c r="G703" s="148"/>
      <c r="H703" s="149"/>
      <c r="I703" s="148"/>
      <c r="J703" s="149"/>
      <c r="K703" s="148"/>
      <c r="L703" s="149"/>
    </row>
    <row r="704" spans="7:12" ht="15">
      <c r="G704" s="383" t="s">
        <v>94</v>
      </c>
      <c r="H704" s="383"/>
      <c r="I704" s="383"/>
      <c r="J704" s="383"/>
      <c r="K704" s="153"/>
      <c r="L704" s="154"/>
    </row>
    <row r="705" spans="1:13" s="157" customFormat="1" ht="12.75">
      <c r="A705" s="156"/>
      <c r="B705" s="156"/>
      <c r="C705" s="156"/>
      <c r="D705" s="156"/>
      <c r="E705" s="156"/>
      <c r="F705" s="156"/>
      <c r="G705" s="156"/>
      <c r="H705" s="156"/>
      <c r="I705" s="156"/>
      <c r="J705" s="156"/>
      <c r="K705" s="156"/>
      <c r="L705" s="156"/>
      <c r="M705" s="156"/>
    </row>
    <row r="706" spans="1:13" s="157" customFormat="1" ht="12.75">
      <c r="A706" s="156"/>
      <c r="B706" s="156"/>
      <c r="C706" s="156"/>
      <c r="D706" s="156"/>
      <c r="E706" s="156"/>
      <c r="F706" s="156"/>
      <c r="G706" s="156"/>
      <c r="H706" s="156"/>
      <c r="I706" s="156"/>
      <c r="J706" s="156"/>
      <c r="K706" s="156"/>
      <c r="L706" s="156"/>
      <c r="M706" s="156"/>
    </row>
    <row r="708" spans="1:10" ht="15.75">
      <c r="A708" s="384" t="str">
        <f>A699</f>
        <v>SENIORI</v>
      </c>
      <c r="B708" s="384"/>
      <c r="C708" s="384"/>
      <c r="D708" s="384"/>
      <c r="E708" s="384"/>
      <c r="F708" s="384"/>
      <c r="G708" s="384"/>
      <c r="H708" s="384"/>
      <c r="I708" s="384"/>
      <c r="J708" s="384"/>
    </row>
    <row r="709" spans="1:10" ht="15">
      <c r="A709" s="145"/>
      <c r="B709" s="145"/>
      <c r="C709" s="145"/>
      <c r="D709" s="145"/>
      <c r="E709" s="145"/>
      <c r="F709" s="145"/>
      <c r="G709" s="145"/>
      <c r="H709" s="145"/>
      <c r="I709" s="145"/>
      <c r="J709" s="145"/>
    </row>
    <row r="710" spans="1:12" ht="15.75">
      <c r="A710" s="385" t="str">
        <f>A692</f>
        <v>SKUPINA   "N"</v>
      </c>
      <c r="B710" s="385"/>
      <c r="C710" s="386" t="s">
        <v>67</v>
      </c>
      <c r="D710" s="386"/>
      <c r="E710" s="386"/>
      <c r="F710" s="386"/>
      <c r="G710" s="386"/>
      <c r="H710" s="386"/>
      <c r="I710" s="387">
        <v>2</v>
      </c>
      <c r="J710" s="387"/>
      <c r="K710" s="146"/>
      <c r="L710" s="146"/>
    </row>
    <row r="711" spans="1:12" ht="15">
      <c r="A711" s="145"/>
      <c r="B711" s="145"/>
      <c r="C711" s="380" t="s">
        <v>12</v>
      </c>
      <c r="D711" s="380"/>
      <c r="E711" s="380" t="s">
        <v>90</v>
      </c>
      <c r="F711" s="380"/>
      <c r="G711" s="380" t="s">
        <v>91</v>
      </c>
      <c r="H711" s="380"/>
      <c r="I711" s="381" t="s">
        <v>92</v>
      </c>
      <c r="J711" s="381"/>
      <c r="K711" s="382" t="s">
        <v>93</v>
      </c>
      <c r="L711" s="382"/>
    </row>
    <row r="712" spans="1:12" ht="18.75">
      <c r="A712" s="147">
        <f>SKUPINE!C198</f>
        <v>0</v>
      </c>
      <c r="B712" s="147">
        <f>SKUPINE!E198</f>
        <v>0</v>
      </c>
      <c r="C712" s="148"/>
      <c r="D712" s="149"/>
      <c r="E712" s="148"/>
      <c r="F712" s="149"/>
      <c r="G712" s="148"/>
      <c r="H712" s="149"/>
      <c r="I712" s="148"/>
      <c r="J712" s="149"/>
      <c r="K712" s="148"/>
      <c r="L712" s="149"/>
    </row>
    <row r="713" spans="7:12" ht="15">
      <c r="G713" s="383" t="s">
        <v>94</v>
      </c>
      <c r="H713" s="383"/>
      <c r="I713" s="383"/>
      <c r="J713" s="383"/>
      <c r="K713" s="153"/>
      <c r="L713" s="154"/>
    </row>
    <row r="714" spans="1:13" s="157" customFormat="1" ht="12.75">
      <c r="A714" s="156"/>
      <c r="B714" s="156"/>
      <c r="C714" s="156"/>
      <c r="D714" s="156"/>
      <c r="E714" s="156"/>
      <c r="F714" s="156"/>
      <c r="G714" s="162"/>
      <c r="H714" s="162"/>
      <c r="I714" s="162"/>
      <c r="J714" s="162"/>
      <c r="K714" s="156"/>
      <c r="L714" s="156"/>
      <c r="M714" s="156"/>
    </row>
    <row r="715" spans="1:13" s="157" customFormat="1" ht="12.75">
      <c r="A715" s="156"/>
      <c r="B715" s="156"/>
      <c r="C715" s="156"/>
      <c r="D715" s="156"/>
      <c r="E715" s="156"/>
      <c r="F715" s="156"/>
      <c r="G715" s="162"/>
      <c r="H715" s="162"/>
      <c r="I715" s="162"/>
      <c r="J715" s="162"/>
      <c r="K715" s="156"/>
      <c r="L715" s="156"/>
      <c r="M715" s="156"/>
    </row>
    <row r="716" spans="7:10" ht="15">
      <c r="G716" s="159"/>
      <c r="H716" s="159"/>
      <c r="I716" s="159"/>
      <c r="J716" s="159"/>
    </row>
    <row r="717" spans="1:10" ht="15.75">
      <c r="A717" s="384" t="str">
        <f>A708</f>
        <v>SENIORI</v>
      </c>
      <c r="B717" s="384"/>
      <c r="C717" s="384"/>
      <c r="D717" s="384"/>
      <c r="E717" s="384"/>
      <c r="F717" s="384"/>
      <c r="G717" s="384"/>
      <c r="H717" s="384"/>
      <c r="I717" s="384"/>
      <c r="J717" s="384"/>
    </row>
    <row r="718" spans="1:10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</row>
    <row r="719" spans="1:12" ht="15.75">
      <c r="A719" s="385" t="str">
        <f>A710</f>
        <v>SKUPINA   "N"</v>
      </c>
      <c r="B719" s="385"/>
      <c r="C719" s="386" t="s">
        <v>67</v>
      </c>
      <c r="D719" s="386"/>
      <c r="E719" s="386"/>
      <c r="F719" s="386"/>
      <c r="G719" s="386"/>
      <c r="H719" s="386"/>
      <c r="I719" s="387">
        <f>I710</f>
        <v>2</v>
      </c>
      <c r="J719" s="387"/>
      <c r="K719" s="146"/>
      <c r="L719" s="146"/>
    </row>
    <row r="720" spans="1:12" ht="15">
      <c r="A720" s="145"/>
      <c r="B720" s="145"/>
      <c r="C720" s="380" t="s">
        <v>12</v>
      </c>
      <c r="D720" s="380"/>
      <c r="E720" s="380" t="s">
        <v>90</v>
      </c>
      <c r="F720" s="380"/>
      <c r="G720" s="380" t="s">
        <v>91</v>
      </c>
      <c r="H720" s="380"/>
      <c r="I720" s="381" t="s">
        <v>92</v>
      </c>
      <c r="J720" s="381"/>
      <c r="K720" s="382" t="s">
        <v>93</v>
      </c>
      <c r="L720" s="382"/>
    </row>
    <row r="721" spans="1:12" ht="18.75">
      <c r="A721" s="147">
        <f>SKUPINE!C199</f>
        <v>0</v>
      </c>
      <c r="B721" s="147">
        <f>SKUPINE!E199</f>
        <v>0</v>
      </c>
      <c r="C721" s="148"/>
      <c r="D721" s="149"/>
      <c r="E721" s="148"/>
      <c r="F721" s="149"/>
      <c r="G721" s="148"/>
      <c r="H721" s="149"/>
      <c r="I721" s="148"/>
      <c r="J721" s="149"/>
      <c r="K721" s="148"/>
      <c r="L721" s="149"/>
    </row>
    <row r="722" spans="7:12" ht="15">
      <c r="G722" s="383" t="s">
        <v>94</v>
      </c>
      <c r="H722" s="383"/>
      <c r="I722" s="383"/>
      <c r="J722" s="383"/>
      <c r="K722" s="153"/>
      <c r="L722" s="154"/>
    </row>
    <row r="723" spans="1:13" s="157" customFormat="1" ht="12.75">
      <c r="A723" s="155"/>
      <c r="B723" s="155"/>
      <c r="C723" s="155"/>
      <c r="D723" s="155"/>
      <c r="E723" s="155"/>
      <c r="F723" s="155"/>
      <c r="G723" s="155"/>
      <c r="H723" s="155"/>
      <c r="I723" s="155"/>
      <c r="J723" s="155"/>
      <c r="K723" s="156"/>
      <c r="L723" s="156"/>
      <c r="M723" s="156"/>
    </row>
    <row r="724" spans="1:13" s="157" customFormat="1" ht="12.75">
      <c r="A724" s="155"/>
      <c r="B724" s="155"/>
      <c r="C724" s="155"/>
      <c r="D724" s="155"/>
      <c r="E724" s="155"/>
      <c r="F724" s="155"/>
      <c r="G724" s="155"/>
      <c r="H724" s="155"/>
      <c r="I724" s="155"/>
      <c r="J724" s="155"/>
      <c r="K724" s="156"/>
      <c r="L724" s="156"/>
      <c r="M724" s="156"/>
    </row>
    <row r="725" spans="1:10" ht="15">
      <c r="A725" s="145"/>
      <c r="B725" s="145"/>
      <c r="C725" s="145"/>
      <c r="D725" s="145"/>
      <c r="E725" s="145"/>
      <c r="F725" s="145"/>
      <c r="G725" s="145"/>
      <c r="H725" s="145"/>
      <c r="I725" s="145"/>
      <c r="J725" s="145"/>
    </row>
    <row r="726" spans="1:10" ht="15.75">
      <c r="A726" s="384" t="str">
        <f>A717</f>
        <v>SENIORI</v>
      </c>
      <c r="B726" s="384"/>
      <c r="C726" s="384"/>
      <c r="D726" s="384"/>
      <c r="E726" s="384"/>
      <c r="F726" s="384"/>
      <c r="G726" s="384"/>
      <c r="H726" s="384"/>
      <c r="I726" s="384"/>
      <c r="J726" s="384"/>
    </row>
    <row r="727" spans="1:10" ht="15">
      <c r="A727" s="145"/>
      <c r="B727" s="145"/>
      <c r="C727" s="145"/>
      <c r="D727" s="145"/>
      <c r="E727" s="145"/>
      <c r="F727" s="145"/>
      <c r="G727" s="145"/>
      <c r="H727" s="145"/>
      <c r="I727" s="145"/>
      <c r="J727" s="145"/>
    </row>
    <row r="728" spans="1:12" ht="15.75">
      <c r="A728" s="385" t="str">
        <f>A719</f>
        <v>SKUPINA   "N"</v>
      </c>
      <c r="B728" s="385"/>
      <c r="C728" s="386" t="s">
        <v>67</v>
      </c>
      <c r="D728" s="386"/>
      <c r="E728" s="386"/>
      <c r="F728" s="386"/>
      <c r="G728" s="386"/>
      <c r="H728" s="386"/>
      <c r="I728" s="387">
        <v>3</v>
      </c>
      <c r="J728" s="387"/>
      <c r="K728" s="146"/>
      <c r="L728" s="146"/>
    </row>
    <row r="729" spans="1:12" ht="15">
      <c r="A729" s="145"/>
      <c r="B729" s="145"/>
      <c r="C729" s="380" t="s">
        <v>12</v>
      </c>
      <c r="D729" s="380"/>
      <c r="E729" s="380" t="s">
        <v>90</v>
      </c>
      <c r="F729" s="380"/>
      <c r="G729" s="380" t="s">
        <v>91</v>
      </c>
      <c r="H729" s="380"/>
      <c r="I729" s="381" t="s">
        <v>92</v>
      </c>
      <c r="J729" s="381"/>
      <c r="K729" s="382" t="s">
        <v>93</v>
      </c>
      <c r="L729" s="382"/>
    </row>
    <row r="730" spans="1:12" ht="18.75">
      <c r="A730" s="147">
        <f>SKUPINE!C200</f>
        <v>0</v>
      </c>
      <c r="B730" s="147">
        <f>SKUPINE!E200</f>
        <v>0</v>
      </c>
      <c r="C730" s="148"/>
      <c r="D730" s="149"/>
      <c r="E730" s="148"/>
      <c r="F730" s="149"/>
      <c r="G730" s="148"/>
      <c r="H730" s="149"/>
      <c r="I730" s="148"/>
      <c r="J730" s="149"/>
      <c r="K730" s="148"/>
      <c r="L730" s="149"/>
    </row>
    <row r="731" spans="7:12" ht="15">
      <c r="G731" s="383" t="s">
        <v>94</v>
      </c>
      <c r="H731" s="383"/>
      <c r="I731" s="383"/>
      <c r="J731" s="383"/>
      <c r="K731" s="153"/>
      <c r="L731" s="154"/>
    </row>
    <row r="732" spans="1:13" s="157" customFormat="1" ht="12.75">
      <c r="A732" s="156"/>
      <c r="B732" s="156"/>
      <c r="C732" s="156"/>
      <c r="D732" s="156"/>
      <c r="E732" s="156"/>
      <c r="F732" s="156"/>
      <c r="G732" s="156"/>
      <c r="H732" s="156"/>
      <c r="I732" s="156"/>
      <c r="J732" s="156"/>
      <c r="K732" s="156"/>
      <c r="L732" s="156"/>
      <c r="M732" s="156"/>
    </row>
    <row r="733" spans="1:13" s="157" customFormat="1" ht="12.75">
      <c r="A733" s="156"/>
      <c r="B733" s="156"/>
      <c r="C733" s="156"/>
      <c r="D733" s="156"/>
      <c r="E733" s="156"/>
      <c r="F733" s="156"/>
      <c r="G733" s="156"/>
      <c r="H733" s="156"/>
      <c r="I733" s="156"/>
      <c r="J733" s="156"/>
      <c r="K733" s="156"/>
      <c r="L733" s="156"/>
      <c r="M733" s="156"/>
    </row>
    <row r="735" spans="1:10" ht="15.75">
      <c r="A735" s="384" t="str">
        <f>A726</f>
        <v>SENIORI</v>
      </c>
      <c r="B735" s="384"/>
      <c r="C735" s="384"/>
      <c r="D735" s="384"/>
      <c r="E735" s="384"/>
      <c r="F735" s="384"/>
      <c r="G735" s="384"/>
      <c r="H735" s="384"/>
      <c r="I735" s="384"/>
      <c r="J735" s="384"/>
    </row>
    <row r="736" spans="1:10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</row>
    <row r="737" spans="1:12" ht="15.75">
      <c r="A737" s="385" t="str">
        <f>A719</f>
        <v>SKUPINA   "N"</v>
      </c>
      <c r="B737" s="385"/>
      <c r="C737" s="386" t="s">
        <v>67</v>
      </c>
      <c r="D737" s="386"/>
      <c r="E737" s="386"/>
      <c r="F737" s="386"/>
      <c r="G737" s="386"/>
      <c r="H737" s="386"/>
      <c r="I737" s="387">
        <f>SKUPINE!A214</f>
        <v>3</v>
      </c>
      <c r="J737" s="387"/>
      <c r="K737" s="146"/>
      <c r="L737" s="146"/>
    </row>
    <row r="738" spans="1:12" ht="15">
      <c r="A738" s="145"/>
      <c r="B738" s="145"/>
      <c r="C738" s="380" t="s">
        <v>12</v>
      </c>
      <c r="D738" s="380"/>
      <c r="E738" s="380" t="s">
        <v>90</v>
      </c>
      <c r="F738" s="380"/>
      <c r="G738" s="380" t="s">
        <v>91</v>
      </c>
      <c r="H738" s="380"/>
      <c r="I738" s="381" t="s">
        <v>92</v>
      </c>
      <c r="J738" s="381"/>
      <c r="K738" s="382" t="s">
        <v>93</v>
      </c>
      <c r="L738" s="382"/>
    </row>
    <row r="739" spans="1:12" ht="18.75">
      <c r="A739" s="147">
        <f>SKUPINE!C201</f>
        <v>0</v>
      </c>
      <c r="B739" s="147">
        <f>SKUPINE!E201</f>
        <v>0</v>
      </c>
      <c r="C739" s="148"/>
      <c r="D739" s="149"/>
      <c r="E739" s="148"/>
      <c r="F739" s="149"/>
      <c r="G739" s="148"/>
      <c r="H739" s="149"/>
      <c r="I739" s="148"/>
      <c r="J739" s="149"/>
      <c r="K739" s="148"/>
      <c r="L739" s="149"/>
    </row>
    <row r="740" spans="7:12" ht="15">
      <c r="G740" s="383" t="s">
        <v>94</v>
      </c>
      <c r="H740" s="383"/>
      <c r="I740" s="383"/>
      <c r="J740" s="383"/>
      <c r="K740" s="153"/>
      <c r="L740" s="154"/>
    </row>
    <row r="741" spans="7:12" ht="15">
      <c r="G741" s="159"/>
      <c r="H741" s="159"/>
      <c r="I741" s="159"/>
      <c r="J741" s="160"/>
      <c r="K741" s="161"/>
      <c r="L741" s="161"/>
    </row>
    <row r="742" spans="7:12" ht="15">
      <c r="G742" s="159"/>
      <c r="H742" s="159"/>
      <c r="I742" s="159"/>
      <c r="J742" s="160"/>
      <c r="K742" s="161"/>
      <c r="L742" s="161"/>
    </row>
    <row r="743" spans="1:10" ht="15.75">
      <c r="A743" s="384" t="str">
        <f>A735</f>
        <v>SENIORI</v>
      </c>
      <c r="B743" s="384"/>
      <c r="C743" s="384"/>
      <c r="D743" s="384"/>
      <c r="E743" s="384"/>
      <c r="F743" s="384"/>
      <c r="G743" s="384"/>
      <c r="H743" s="384"/>
      <c r="I743" s="384"/>
      <c r="J743" s="384"/>
    </row>
    <row r="744" spans="1:10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</row>
    <row r="745" spans="1:12" ht="15.75">
      <c r="A745" s="385" t="str">
        <f>SKUPINE!A203</f>
        <v>SKUPINA   "O"</v>
      </c>
      <c r="B745" s="385"/>
      <c r="C745" s="386" t="s">
        <v>67</v>
      </c>
      <c r="D745" s="386"/>
      <c r="E745" s="386"/>
      <c r="F745" s="386"/>
      <c r="G745" s="386"/>
      <c r="H745" s="386"/>
      <c r="I745" s="387">
        <f>SKUPINE!A225</f>
        <v>1</v>
      </c>
      <c r="J745" s="387"/>
      <c r="K745" s="146"/>
      <c r="L745" s="146"/>
    </row>
    <row r="746" spans="1:12" ht="15">
      <c r="A746" s="145"/>
      <c r="B746" s="145"/>
      <c r="C746" s="380" t="s">
        <v>12</v>
      </c>
      <c r="D746" s="380"/>
      <c r="E746" s="380" t="s">
        <v>90</v>
      </c>
      <c r="F746" s="380"/>
      <c r="G746" s="380" t="s">
        <v>91</v>
      </c>
      <c r="H746" s="380"/>
      <c r="I746" s="381" t="s">
        <v>92</v>
      </c>
      <c r="J746" s="381"/>
      <c r="K746" s="382" t="s">
        <v>93</v>
      </c>
      <c r="L746" s="382"/>
    </row>
    <row r="747" spans="1:12" ht="18.75">
      <c r="A747" s="147">
        <f>SKUPINE!C210</f>
        <v>0</v>
      </c>
      <c r="B747" s="147">
        <f>SKUPINE!E210</f>
        <v>0</v>
      </c>
      <c r="C747" s="148"/>
      <c r="D747" s="149"/>
      <c r="E747" s="148"/>
      <c r="F747" s="149"/>
      <c r="G747" s="148"/>
      <c r="H747" s="149"/>
      <c r="I747" s="148"/>
      <c r="J747" s="149"/>
      <c r="K747" s="148"/>
      <c r="L747" s="149"/>
    </row>
    <row r="748" spans="7:12" ht="15">
      <c r="G748" s="383" t="s">
        <v>94</v>
      </c>
      <c r="H748" s="383"/>
      <c r="I748" s="383"/>
      <c r="J748" s="383"/>
      <c r="K748" s="153"/>
      <c r="L748" s="154"/>
    </row>
    <row r="749" spans="1:13" s="157" customFormat="1" ht="12.75">
      <c r="A749" s="155"/>
      <c r="B749" s="155"/>
      <c r="C749" s="155"/>
      <c r="D749" s="155"/>
      <c r="E749" s="155"/>
      <c r="F749" s="155"/>
      <c r="G749" s="155"/>
      <c r="H749" s="155"/>
      <c r="I749" s="155"/>
      <c r="J749" s="155"/>
      <c r="K749" s="156"/>
      <c r="L749" s="156"/>
      <c r="M749" s="156"/>
    </row>
    <row r="750" spans="1:13" s="157" customFormat="1" ht="12.75">
      <c r="A750" s="155"/>
      <c r="B750" s="155"/>
      <c r="C750" s="155"/>
      <c r="D750" s="155"/>
      <c r="E750" s="155"/>
      <c r="F750" s="155"/>
      <c r="G750" s="155"/>
      <c r="H750" s="155"/>
      <c r="I750" s="155"/>
      <c r="J750" s="155"/>
      <c r="K750" s="156"/>
      <c r="L750" s="156"/>
      <c r="M750" s="156"/>
    </row>
    <row r="751" spans="1:10" ht="15">
      <c r="A751" s="145"/>
      <c r="B751" s="145"/>
      <c r="C751" s="145"/>
      <c r="D751" s="145"/>
      <c r="E751" s="145"/>
      <c r="F751" s="145"/>
      <c r="G751" s="145"/>
      <c r="H751" s="145"/>
      <c r="I751" s="145"/>
      <c r="J751" s="145"/>
    </row>
    <row r="752" spans="1:10" ht="15.75">
      <c r="A752" s="384" t="str">
        <f>A743</f>
        <v>SENIORI</v>
      </c>
      <c r="B752" s="384"/>
      <c r="C752" s="384"/>
      <c r="D752" s="384"/>
      <c r="E752" s="384"/>
      <c r="F752" s="384"/>
      <c r="G752" s="384"/>
      <c r="H752" s="384"/>
      <c r="I752" s="384"/>
      <c r="J752" s="384"/>
    </row>
    <row r="753" spans="1:10" ht="15">
      <c r="A753" s="145"/>
      <c r="B753" s="145"/>
      <c r="C753" s="145"/>
      <c r="D753" s="145"/>
      <c r="E753" s="145"/>
      <c r="F753" s="145"/>
      <c r="G753" s="145"/>
      <c r="H753" s="145"/>
      <c r="I753" s="145"/>
      <c r="J753" s="145"/>
    </row>
    <row r="754" spans="1:12" ht="15.75">
      <c r="A754" s="385" t="str">
        <f>A745</f>
        <v>SKUPINA   "O"</v>
      </c>
      <c r="B754" s="385"/>
      <c r="C754" s="386" t="s">
        <v>67</v>
      </c>
      <c r="D754" s="386"/>
      <c r="E754" s="386"/>
      <c r="F754" s="386"/>
      <c r="G754" s="386"/>
      <c r="H754" s="386"/>
      <c r="I754" s="387">
        <f>I745</f>
        <v>1</v>
      </c>
      <c r="J754" s="387"/>
      <c r="K754" s="146"/>
      <c r="L754" s="146"/>
    </row>
    <row r="755" spans="1:12" ht="15">
      <c r="A755" s="145"/>
      <c r="B755" s="145"/>
      <c r="C755" s="380" t="s">
        <v>12</v>
      </c>
      <c r="D755" s="380"/>
      <c r="E755" s="380" t="s">
        <v>90</v>
      </c>
      <c r="F755" s="380"/>
      <c r="G755" s="380" t="s">
        <v>91</v>
      </c>
      <c r="H755" s="380"/>
      <c r="I755" s="381" t="s">
        <v>92</v>
      </c>
      <c r="J755" s="381"/>
      <c r="K755" s="382" t="s">
        <v>93</v>
      </c>
      <c r="L755" s="382"/>
    </row>
    <row r="756" spans="1:12" ht="18.75">
      <c r="A756" s="147">
        <f>SKUPINE!C211</f>
        <v>0</v>
      </c>
      <c r="B756" s="147">
        <f>SKUPINE!E211</f>
        <v>0</v>
      </c>
      <c r="C756" s="148"/>
      <c r="D756" s="149"/>
      <c r="E756" s="148"/>
      <c r="F756" s="149"/>
      <c r="G756" s="148"/>
      <c r="H756" s="149"/>
      <c r="I756" s="148"/>
      <c r="J756" s="149"/>
      <c r="K756" s="148"/>
      <c r="L756" s="149"/>
    </row>
    <row r="757" spans="7:12" ht="15">
      <c r="G757" s="383" t="s">
        <v>94</v>
      </c>
      <c r="H757" s="383"/>
      <c r="I757" s="383"/>
      <c r="J757" s="383"/>
      <c r="K757" s="153"/>
      <c r="L757" s="154"/>
    </row>
    <row r="758" spans="1:13" s="157" customFormat="1" ht="12.75">
      <c r="A758" s="156"/>
      <c r="B758" s="156"/>
      <c r="C758" s="156"/>
      <c r="D758" s="156"/>
      <c r="E758" s="156"/>
      <c r="F758" s="156"/>
      <c r="G758" s="156"/>
      <c r="H758" s="156"/>
      <c r="I758" s="156"/>
      <c r="J758" s="156"/>
      <c r="K758" s="156"/>
      <c r="L758" s="156"/>
      <c r="M758" s="156"/>
    </row>
    <row r="759" spans="1:13" s="157" customFormat="1" ht="12.75">
      <c r="A759" s="156"/>
      <c r="B759" s="156"/>
      <c r="C759" s="156"/>
      <c r="D759" s="156"/>
      <c r="E759" s="156"/>
      <c r="F759" s="156"/>
      <c r="G759" s="156"/>
      <c r="H759" s="156"/>
      <c r="I759" s="156"/>
      <c r="J759" s="156"/>
      <c r="K759" s="156"/>
      <c r="L759" s="156"/>
      <c r="M759" s="156"/>
    </row>
    <row r="761" spans="1:10" ht="15.75">
      <c r="A761" s="384" t="str">
        <f>A752</f>
        <v>SENIORI</v>
      </c>
      <c r="B761" s="384"/>
      <c r="C761" s="384"/>
      <c r="D761" s="384"/>
      <c r="E761" s="384"/>
      <c r="F761" s="384"/>
      <c r="G761" s="384"/>
      <c r="H761" s="384"/>
      <c r="I761" s="384"/>
      <c r="J761" s="384"/>
    </row>
    <row r="762" spans="1:10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</row>
    <row r="763" spans="1:12" ht="15.75">
      <c r="A763" s="385" t="str">
        <f>A745</f>
        <v>SKUPINA   "O"</v>
      </c>
      <c r="B763" s="385"/>
      <c r="C763" s="386" t="s">
        <v>67</v>
      </c>
      <c r="D763" s="386"/>
      <c r="E763" s="386"/>
      <c r="F763" s="386"/>
      <c r="G763" s="386"/>
      <c r="H763" s="386"/>
      <c r="I763" s="387">
        <v>2</v>
      </c>
      <c r="J763" s="387"/>
      <c r="K763" s="146"/>
      <c r="L763" s="146"/>
    </row>
    <row r="764" spans="1:12" ht="15">
      <c r="A764" s="145"/>
      <c r="B764" s="145"/>
      <c r="C764" s="380" t="s">
        <v>12</v>
      </c>
      <c r="D764" s="380"/>
      <c r="E764" s="380" t="s">
        <v>90</v>
      </c>
      <c r="F764" s="380"/>
      <c r="G764" s="380" t="s">
        <v>91</v>
      </c>
      <c r="H764" s="380"/>
      <c r="I764" s="381" t="s">
        <v>92</v>
      </c>
      <c r="J764" s="381"/>
      <c r="K764" s="382" t="s">
        <v>93</v>
      </c>
      <c r="L764" s="382"/>
    </row>
    <row r="765" spans="1:12" ht="18.75">
      <c r="A765" s="147">
        <f>SKUPINE!C212</f>
        <v>0</v>
      </c>
      <c r="B765" s="147">
        <f>SKUPINE!E212</f>
        <v>0</v>
      </c>
      <c r="C765" s="148"/>
      <c r="D765" s="149"/>
      <c r="E765" s="148"/>
      <c r="F765" s="149"/>
      <c r="G765" s="148"/>
      <c r="H765" s="149"/>
      <c r="I765" s="148"/>
      <c r="J765" s="149"/>
      <c r="K765" s="148"/>
      <c r="L765" s="149"/>
    </row>
    <row r="766" spans="7:12" ht="15">
      <c r="G766" s="383" t="s">
        <v>94</v>
      </c>
      <c r="H766" s="383"/>
      <c r="I766" s="383"/>
      <c r="J766" s="383"/>
      <c r="K766" s="153"/>
      <c r="L766" s="154"/>
    </row>
    <row r="767" spans="1:13" s="157" customFormat="1" ht="12.75">
      <c r="A767" s="156"/>
      <c r="B767" s="156"/>
      <c r="C767" s="156"/>
      <c r="D767" s="156"/>
      <c r="E767" s="156"/>
      <c r="F767" s="156"/>
      <c r="G767" s="162"/>
      <c r="H767" s="162"/>
      <c r="I767" s="162"/>
      <c r="J767" s="162"/>
      <c r="K767" s="156"/>
      <c r="L767" s="156"/>
      <c r="M767" s="156"/>
    </row>
    <row r="768" spans="1:13" s="157" customFormat="1" ht="12.75">
      <c r="A768" s="156"/>
      <c r="B768" s="156"/>
      <c r="C768" s="156"/>
      <c r="D768" s="156"/>
      <c r="E768" s="156"/>
      <c r="F768" s="156"/>
      <c r="G768" s="162"/>
      <c r="H768" s="162"/>
      <c r="I768" s="162"/>
      <c r="J768" s="162"/>
      <c r="K768" s="156"/>
      <c r="L768" s="156"/>
      <c r="M768" s="156"/>
    </row>
    <row r="769" spans="7:10" ht="15">
      <c r="G769" s="159"/>
      <c r="H769" s="159"/>
      <c r="I769" s="159"/>
      <c r="J769" s="159"/>
    </row>
    <row r="770" spans="1:10" ht="15.75">
      <c r="A770" s="384" t="str">
        <f>A761</f>
        <v>SENIORI</v>
      </c>
      <c r="B770" s="384"/>
      <c r="C770" s="384"/>
      <c r="D770" s="384"/>
      <c r="E770" s="384"/>
      <c r="F770" s="384"/>
      <c r="G770" s="384"/>
      <c r="H770" s="384"/>
      <c r="I770" s="384"/>
      <c r="J770" s="384"/>
    </row>
    <row r="771" spans="1:10" ht="15">
      <c r="A771" s="145"/>
      <c r="B771" s="145"/>
      <c r="C771" s="145"/>
      <c r="D771" s="145"/>
      <c r="E771" s="145"/>
      <c r="F771" s="145"/>
      <c r="G771" s="145"/>
      <c r="H771" s="145"/>
      <c r="I771" s="145"/>
      <c r="J771" s="145"/>
    </row>
    <row r="772" spans="1:12" ht="15.75">
      <c r="A772" s="385" t="str">
        <f>A763</f>
        <v>SKUPINA   "O"</v>
      </c>
      <c r="B772" s="385"/>
      <c r="C772" s="386" t="s">
        <v>67</v>
      </c>
      <c r="D772" s="386"/>
      <c r="E772" s="386"/>
      <c r="F772" s="386"/>
      <c r="G772" s="386"/>
      <c r="H772" s="386"/>
      <c r="I772" s="387">
        <f>I763</f>
        <v>2</v>
      </c>
      <c r="J772" s="387"/>
      <c r="K772" s="146"/>
      <c r="L772" s="146"/>
    </row>
    <row r="773" spans="1:12" ht="15">
      <c r="A773" s="145"/>
      <c r="B773" s="145"/>
      <c r="C773" s="380" t="s">
        <v>12</v>
      </c>
      <c r="D773" s="380"/>
      <c r="E773" s="380" t="s">
        <v>90</v>
      </c>
      <c r="F773" s="380"/>
      <c r="G773" s="380" t="s">
        <v>91</v>
      </c>
      <c r="H773" s="380"/>
      <c r="I773" s="381" t="s">
        <v>92</v>
      </c>
      <c r="J773" s="381"/>
      <c r="K773" s="382" t="s">
        <v>93</v>
      </c>
      <c r="L773" s="382"/>
    </row>
    <row r="774" spans="1:12" ht="18.75">
      <c r="A774" s="147">
        <f>SKUPINE!C213</f>
        <v>0</v>
      </c>
      <c r="B774" s="147">
        <f>SKUPINE!E213</f>
        <v>0</v>
      </c>
      <c r="C774" s="148"/>
      <c r="D774" s="149"/>
      <c r="E774" s="148"/>
      <c r="F774" s="149"/>
      <c r="G774" s="148"/>
      <c r="H774" s="149"/>
      <c r="I774" s="148"/>
      <c r="J774" s="149"/>
      <c r="K774" s="148"/>
      <c r="L774" s="149"/>
    </row>
    <row r="775" spans="7:12" ht="15">
      <c r="G775" s="383" t="s">
        <v>94</v>
      </c>
      <c r="H775" s="383"/>
      <c r="I775" s="383"/>
      <c r="J775" s="383"/>
      <c r="K775" s="153"/>
      <c r="L775" s="154"/>
    </row>
    <row r="776" spans="1:13" s="157" customFormat="1" ht="12.75">
      <c r="A776" s="155"/>
      <c r="B776" s="155"/>
      <c r="C776" s="155"/>
      <c r="D776" s="155"/>
      <c r="E776" s="155"/>
      <c r="F776" s="155"/>
      <c r="G776" s="155"/>
      <c r="H776" s="155"/>
      <c r="I776" s="155"/>
      <c r="J776" s="155"/>
      <c r="K776" s="156"/>
      <c r="L776" s="156"/>
      <c r="M776" s="156"/>
    </row>
    <row r="777" spans="1:13" s="157" customFormat="1" ht="12.75">
      <c r="A777" s="155"/>
      <c r="B777" s="155"/>
      <c r="C777" s="155"/>
      <c r="D777" s="155"/>
      <c r="E777" s="155"/>
      <c r="F777" s="155"/>
      <c r="G777" s="155"/>
      <c r="H777" s="155"/>
      <c r="I777" s="155"/>
      <c r="J777" s="155"/>
      <c r="K777" s="156"/>
      <c r="L777" s="156"/>
      <c r="M777" s="156"/>
    </row>
    <row r="778" spans="1:10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</row>
    <row r="779" spans="1:10" ht="15.75">
      <c r="A779" s="384" t="str">
        <f>A770</f>
        <v>SENIORI</v>
      </c>
      <c r="B779" s="384"/>
      <c r="C779" s="384"/>
      <c r="D779" s="384"/>
      <c r="E779" s="384"/>
      <c r="F779" s="384"/>
      <c r="G779" s="384"/>
      <c r="H779" s="384"/>
      <c r="I779" s="384"/>
      <c r="J779" s="384"/>
    </row>
    <row r="780" spans="1:10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</row>
    <row r="781" spans="1:12" ht="15.75">
      <c r="A781" s="385" t="str">
        <f>A772</f>
        <v>SKUPINA   "O"</v>
      </c>
      <c r="B781" s="385"/>
      <c r="C781" s="386" t="s">
        <v>67</v>
      </c>
      <c r="D781" s="386"/>
      <c r="E781" s="386"/>
      <c r="F781" s="386"/>
      <c r="G781" s="386"/>
      <c r="H781" s="386"/>
      <c r="I781" s="387">
        <v>3</v>
      </c>
      <c r="J781" s="387"/>
      <c r="K781" s="146"/>
      <c r="L781" s="146"/>
    </row>
    <row r="782" spans="1:12" ht="15">
      <c r="A782" s="145"/>
      <c r="B782" s="145"/>
      <c r="C782" s="380" t="s">
        <v>12</v>
      </c>
      <c r="D782" s="380"/>
      <c r="E782" s="380" t="s">
        <v>90</v>
      </c>
      <c r="F782" s="380"/>
      <c r="G782" s="380" t="s">
        <v>91</v>
      </c>
      <c r="H782" s="380"/>
      <c r="I782" s="381" t="s">
        <v>92</v>
      </c>
      <c r="J782" s="381"/>
      <c r="K782" s="382" t="s">
        <v>93</v>
      </c>
      <c r="L782" s="382"/>
    </row>
    <row r="783" spans="1:12" ht="18.75">
      <c r="A783" s="147">
        <f>SKUPINE!C214</f>
        <v>0</v>
      </c>
      <c r="B783" s="147">
        <f>SKUPINE!E214</f>
        <v>0</v>
      </c>
      <c r="C783" s="148"/>
      <c r="D783" s="149"/>
      <c r="E783" s="148"/>
      <c r="F783" s="149"/>
      <c r="G783" s="148"/>
      <c r="H783" s="149"/>
      <c r="I783" s="148"/>
      <c r="J783" s="149"/>
      <c r="K783" s="148"/>
      <c r="L783" s="149"/>
    </row>
    <row r="784" spans="7:12" ht="15">
      <c r="G784" s="383" t="s">
        <v>94</v>
      </c>
      <c r="H784" s="383"/>
      <c r="I784" s="383"/>
      <c r="J784" s="383"/>
      <c r="K784" s="153"/>
      <c r="L784" s="154"/>
    </row>
    <row r="785" spans="1:13" s="157" customFormat="1" ht="12.75">
      <c r="A785" s="156"/>
      <c r="B785" s="156"/>
      <c r="C785" s="156"/>
      <c r="D785" s="156"/>
      <c r="E785" s="156"/>
      <c r="F785" s="156"/>
      <c r="G785" s="156"/>
      <c r="H785" s="156"/>
      <c r="I785" s="156"/>
      <c r="J785" s="156"/>
      <c r="K785" s="156"/>
      <c r="L785" s="156"/>
      <c r="M785" s="156"/>
    </row>
    <row r="786" spans="1:13" s="157" customFormat="1" ht="12.75">
      <c r="A786" s="156"/>
      <c r="B786" s="156"/>
      <c r="C786" s="156"/>
      <c r="D786" s="156"/>
      <c r="E786" s="156"/>
      <c r="F786" s="156"/>
      <c r="G786" s="156"/>
      <c r="H786" s="156"/>
      <c r="I786" s="156"/>
      <c r="J786" s="156"/>
      <c r="K786" s="156"/>
      <c r="L786" s="156"/>
      <c r="M786" s="156"/>
    </row>
    <row r="788" spans="1:12" ht="15.75">
      <c r="A788" s="384" t="str">
        <f>A779</f>
        <v>SENIORI</v>
      </c>
      <c r="B788" s="384"/>
      <c r="C788" s="384"/>
      <c r="D788" s="384"/>
      <c r="E788" s="384"/>
      <c r="F788" s="384"/>
      <c r="G788" s="384"/>
      <c r="H788" s="384"/>
      <c r="I788" s="384"/>
      <c r="J788" s="384"/>
      <c r="K788" s="146"/>
      <c r="L788" s="146"/>
    </row>
    <row r="789" spans="1:10" ht="15">
      <c r="A789" s="145"/>
      <c r="B789" s="145"/>
      <c r="C789" s="145"/>
      <c r="D789" s="145"/>
      <c r="E789" s="145"/>
      <c r="F789" s="145"/>
      <c r="G789" s="145"/>
      <c r="H789" s="145"/>
      <c r="I789" s="145"/>
      <c r="J789" s="145"/>
    </row>
    <row r="790" spans="1:10" ht="15.75">
      <c r="A790" s="385" t="str">
        <f>A772</f>
        <v>SKUPINA   "O"</v>
      </c>
      <c r="B790" s="385"/>
      <c r="C790" s="386" t="s">
        <v>67</v>
      </c>
      <c r="D790" s="386"/>
      <c r="E790" s="386"/>
      <c r="F790" s="386"/>
      <c r="G790" s="386"/>
      <c r="H790" s="386"/>
      <c r="I790" s="387">
        <f>I781</f>
        <v>3</v>
      </c>
      <c r="J790" s="387"/>
    </row>
    <row r="791" spans="1:12" ht="15">
      <c r="A791" s="145"/>
      <c r="B791" s="145"/>
      <c r="C791" s="380" t="s">
        <v>12</v>
      </c>
      <c r="D791" s="380"/>
      <c r="E791" s="380" t="s">
        <v>90</v>
      </c>
      <c r="F791" s="380"/>
      <c r="G791" s="380" t="s">
        <v>91</v>
      </c>
      <c r="H791" s="380"/>
      <c r="I791" s="381" t="s">
        <v>92</v>
      </c>
      <c r="J791" s="381"/>
      <c r="K791" s="382" t="s">
        <v>93</v>
      </c>
      <c r="L791" s="382"/>
    </row>
    <row r="792" spans="1:12" ht="18.75">
      <c r="A792" s="147">
        <f>SKUPINE!C215</f>
        <v>0</v>
      </c>
      <c r="B792" s="147">
        <f>SKUPINE!E215</f>
        <v>0</v>
      </c>
      <c r="C792" s="148"/>
      <c r="D792" s="149"/>
      <c r="E792" s="148"/>
      <c r="F792" s="149"/>
      <c r="G792" s="148"/>
      <c r="H792" s="149"/>
      <c r="I792" s="148"/>
      <c r="J792" s="149"/>
      <c r="K792" s="148"/>
      <c r="L792" s="149"/>
    </row>
    <row r="793" spans="7:12" ht="15">
      <c r="G793" s="383" t="s">
        <v>94</v>
      </c>
      <c r="H793" s="383"/>
      <c r="I793" s="383"/>
      <c r="J793" s="383"/>
      <c r="K793" s="153"/>
      <c r="L793" s="154"/>
    </row>
    <row r="794" spans="7:12" ht="15">
      <c r="G794" s="159"/>
      <c r="H794" s="159"/>
      <c r="I794" s="159"/>
      <c r="J794" s="160"/>
      <c r="K794" s="161"/>
      <c r="L794" s="161"/>
    </row>
    <row r="795" spans="7:12" ht="15">
      <c r="G795" s="159"/>
      <c r="H795" s="159"/>
      <c r="I795" s="159"/>
      <c r="J795" s="160"/>
      <c r="K795" s="161"/>
      <c r="L795" s="161"/>
    </row>
    <row r="796" spans="1:10" ht="15.75">
      <c r="A796" s="384" t="str">
        <f>A788</f>
        <v>SENIORI</v>
      </c>
      <c r="B796" s="384"/>
      <c r="C796" s="384"/>
      <c r="D796" s="384"/>
      <c r="E796" s="384"/>
      <c r="F796" s="384"/>
      <c r="G796" s="384"/>
      <c r="H796" s="384"/>
      <c r="I796" s="384"/>
      <c r="J796" s="384"/>
    </row>
    <row r="797" spans="1:10" ht="15">
      <c r="A797" s="145"/>
      <c r="B797" s="145"/>
      <c r="C797" s="145"/>
      <c r="D797" s="145"/>
      <c r="E797" s="145"/>
      <c r="F797" s="145"/>
      <c r="G797" s="145"/>
      <c r="H797" s="145"/>
      <c r="I797" s="145"/>
      <c r="J797" s="145"/>
    </row>
    <row r="798" spans="1:12" ht="15.75">
      <c r="A798" s="385" t="str">
        <f>SKUPINE!A218</f>
        <v>SKUPINA   "P"</v>
      </c>
      <c r="B798" s="385"/>
      <c r="C798" s="386" t="s">
        <v>67</v>
      </c>
      <c r="D798" s="386"/>
      <c r="E798" s="386"/>
      <c r="F798" s="386"/>
      <c r="G798" s="386"/>
      <c r="H798" s="386"/>
      <c r="I798" s="387">
        <v>1</v>
      </c>
      <c r="J798" s="387"/>
      <c r="K798" s="146"/>
      <c r="L798" s="146"/>
    </row>
    <row r="799" spans="1:12" ht="15">
      <c r="A799" s="145"/>
      <c r="B799" s="145"/>
      <c r="C799" s="380" t="s">
        <v>12</v>
      </c>
      <c r="D799" s="380"/>
      <c r="E799" s="380" t="s">
        <v>90</v>
      </c>
      <c r="F799" s="380"/>
      <c r="G799" s="380" t="s">
        <v>91</v>
      </c>
      <c r="H799" s="380"/>
      <c r="I799" s="381" t="s">
        <v>92</v>
      </c>
      <c r="J799" s="381"/>
      <c r="K799" s="382" t="s">
        <v>93</v>
      </c>
      <c r="L799" s="382"/>
    </row>
    <row r="800" spans="1:12" ht="18.75">
      <c r="A800" s="147">
        <f>SKUPINE!C225</f>
        <v>0</v>
      </c>
      <c r="B800" s="147">
        <f>SKUPINE!E225</f>
        <v>0</v>
      </c>
      <c r="C800" s="148"/>
      <c r="D800" s="149"/>
      <c r="E800" s="148"/>
      <c r="F800" s="149"/>
      <c r="G800" s="148"/>
      <c r="H800" s="149"/>
      <c r="I800" s="148"/>
      <c r="J800" s="149"/>
      <c r="K800" s="148"/>
      <c r="L800" s="149"/>
    </row>
    <row r="801" spans="7:12" ht="15">
      <c r="G801" s="383" t="s">
        <v>94</v>
      </c>
      <c r="H801" s="383"/>
      <c r="I801" s="383"/>
      <c r="J801" s="383"/>
      <c r="K801" s="153"/>
      <c r="L801" s="154"/>
    </row>
    <row r="802" spans="1:13" s="157" customFormat="1" ht="12.75">
      <c r="A802" s="155"/>
      <c r="B802" s="155"/>
      <c r="C802" s="155"/>
      <c r="D802" s="155"/>
      <c r="E802" s="155"/>
      <c r="F802" s="155"/>
      <c r="G802" s="155"/>
      <c r="H802" s="155"/>
      <c r="I802" s="155"/>
      <c r="J802" s="155"/>
      <c r="K802" s="156"/>
      <c r="L802" s="156"/>
      <c r="M802" s="156"/>
    </row>
    <row r="803" spans="1:13" s="157" customFormat="1" ht="12.75">
      <c r="A803" s="155"/>
      <c r="B803" s="155"/>
      <c r="C803" s="155"/>
      <c r="D803" s="155"/>
      <c r="E803" s="155"/>
      <c r="F803" s="155"/>
      <c r="G803" s="155"/>
      <c r="H803" s="155"/>
      <c r="I803" s="155"/>
      <c r="J803" s="155"/>
      <c r="K803" s="156"/>
      <c r="L803" s="156"/>
      <c r="M803" s="156"/>
    </row>
    <row r="804" spans="1:10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</row>
    <row r="805" spans="1:10" ht="15.75">
      <c r="A805" s="384" t="str">
        <f>A796</f>
        <v>SENIORI</v>
      </c>
      <c r="B805" s="384"/>
      <c r="C805" s="384"/>
      <c r="D805" s="384"/>
      <c r="E805" s="384"/>
      <c r="F805" s="384"/>
      <c r="G805" s="384"/>
      <c r="H805" s="384"/>
      <c r="I805" s="384"/>
      <c r="J805" s="384"/>
    </row>
    <row r="806" spans="1:10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</row>
    <row r="807" spans="1:12" ht="15.75">
      <c r="A807" s="385" t="str">
        <f>A798</f>
        <v>SKUPINA   "P"</v>
      </c>
      <c r="B807" s="385"/>
      <c r="C807" s="386" t="s">
        <v>67</v>
      </c>
      <c r="D807" s="386"/>
      <c r="E807" s="386"/>
      <c r="F807" s="386"/>
      <c r="G807" s="386"/>
      <c r="H807" s="386"/>
      <c r="I807" s="387">
        <f>I798</f>
        <v>1</v>
      </c>
      <c r="J807" s="387"/>
      <c r="K807" s="146"/>
      <c r="L807" s="146"/>
    </row>
    <row r="808" spans="1:12" ht="15">
      <c r="A808" s="145"/>
      <c r="B808" s="145"/>
      <c r="C808" s="380" t="s">
        <v>12</v>
      </c>
      <c r="D808" s="380"/>
      <c r="E808" s="380" t="s">
        <v>90</v>
      </c>
      <c r="F808" s="380"/>
      <c r="G808" s="380" t="s">
        <v>91</v>
      </c>
      <c r="H808" s="380"/>
      <c r="I808" s="381" t="s">
        <v>92</v>
      </c>
      <c r="J808" s="381"/>
      <c r="K808" s="382" t="s">
        <v>93</v>
      </c>
      <c r="L808" s="382"/>
    </row>
    <row r="809" spans="1:12" ht="18.75">
      <c r="A809" s="147">
        <f>SKUPINE!C226</f>
        <v>0</v>
      </c>
      <c r="B809" s="147">
        <f>SKUPINE!E226</f>
        <v>0</v>
      </c>
      <c r="C809" s="148"/>
      <c r="D809" s="149"/>
      <c r="E809" s="148"/>
      <c r="F809" s="149"/>
      <c r="G809" s="148"/>
      <c r="H809" s="149"/>
      <c r="I809" s="148"/>
      <c r="J809" s="149"/>
      <c r="K809" s="148"/>
      <c r="L809" s="149"/>
    </row>
    <row r="810" spans="7:12" ht="15">
      <c r="G810" s="383" t="s">
        <v>94</v>
      </c>
      <c r="H810" s="383"/>
      <c r="I810" s="383"/>
      <c r="J810" s="383"/>
      <c r="K810" s="153"/>
      <c r="L810" s="154"/>
    </row>
    <row r="811" spans="1:13" s="157" customFormat="1" ht="12.75">
      <c r="A811" s="156"/>
      <c r="B811" s="156"/>
      <c r="C811" s="156"/>
      <c r="D811" s="156"/>
      <c r="E811" s="156"/>
      <c r="F811" s="156"/>
      <c r="G811" s="156"/>
      <c r="H811" s="156"/>
      <c r="I811" s="156"/>
      <c r="J811" s="156"/>
      <c r="K811" s="156"/>
      <c r="L811" s="156"/>
      <c r="M811" s="156"/>
    </row>
    <row r="812" spans="1:13" s="157" customFormat="1" ht="12.75">
      <c r="A812" s="156"/>
      <c r="B812" s="156"/>
      <c r="C812" s="156"/>
      <c r="D812" s="156"/>
      <c r="E812" s="156"/>
      <c r="F812" s="156"/>
      <c r="G812" s="156"/>
      <c r="H812" s="156"/>
      <c r="I812" s="156"/>
      <c r="J812" s="156"/>
      <c r="K812" s="156"/>
      <c r="L812" s="156"/>
      <c r="M812" s="156"/>
    </row>
    <row r="814" spans="1:10" ht="15.75">
      <c r="A814" s="384" t="str">
        <f>A805</f>
        <v>SENIORI</v>
      </c>
      <c r="B814" s="384"/>
      <c r="C814" s="384"/>
      <c r="D814" s="384"/>
      <c r="E814" s="384"/>
      <c r="F814" s="384"/>
      <c r="G814" s="384"/>
      <c r="H814" s="384"/>
      <c r="I814" s="384"/>
      <c r="J814" s="384"/>
    </row>
    <row r="815" spans="1:10" ht="15">
      <c r="A815" s="145"/>
      <c r="B815" s="145"/>
      <c r="C815" s="145"/>
      <c r="D815" s="145"/>
      <c r="E815" s="145"/>
      <c r="F815" s="145"/>
      <c r="G815" s="145"/>
      <c r="H815" s="145"/>
      <c r="I815" s="145"/>
      <c r="J815" s="145"/>
    </row>
    <row r="816" spans="1:12" ht="15.75">
      <c r="A816" s="385" t="str">
        <f>A807</f>
        <v>SKUPINA   "P"</v>
      </c>
      <c r="B816" s="385"/>
      <c r="C816" s="386" t="s">
        <v>67</v>
      </c>
      <c r="D816" s="386"/>
      <c r="E816" s="386"/>
      <c r="F816" s="386"/>
      <c r="G816" s="386"/>
      <c r="H816" s="386"/>
      <c r="I816" s="387">
        <v>2</v>
      </c>
      <c r="J816" s="387"/>
      <c r="K816" s="146"/>
      <c r="L816" s="146"/>
    </row>
    <row r="817" spans="1:12" ht="15">
      <c r="A817" s="145"/>
      <c r="B817" s="145"/>
      <c r="C817" s="380" t="s">
        <v>12</v>
      </c>
      <c r="D817" s="380"/>
      <c r="E817" s="380" t="s">
        <v>90</v>
      </c>
      <c r="F817" s="380"/>
      <c r="G817" s="380" t="s">
        <v>91</v>
      </c>
      <c r="H817" s="380"/>
      <c r="I817" s="381" t="s">
        <v>92</v>
      </c>
      <c r="J817" s="381"/>
      <c r="K817" s="382" t="s">
        <v>93</v>
      </c>
      <c r="L817" s="382"/>
    </row>
    <row r="818" spans="1:12" ht="18.75">
      <c r="A818" s="147">
        <f>SKUPINE!C227</f>
        <v>0</v>
      </c>
      <c r="B818" s="147">
        <f>SKUPINE!E227</f>
        <v>0</v>
      </c>
      <c r="C818" s="148"/>
      <c r="D818" s="149"/>
      <c r="E818" s="148"/>
      <c r="F818" s="149"/>
      <c r="G818" s="148"/>
      <c r="H818" s="149"/>
      <c r="I818" s="148"/>
      <c r="J818" s="149"/>
      <c r="K818" s="148"/>
      <c r="L818" s="149"/>
    </row>
    <row r="819" spans="7:12" ht="15">
      <c r="G819" s="383" t="s">
        <v>94</v>
      </c>
      <c r="H819" s="383"/>
      <c r="I819" s="383"/>
      <c r="J819" s="383"/>
      <c r="K819" s="153"/>
      <c r="L819" s="154"/>
    </row>
    <row r="820" spans="1:13" s="157" customFormat="1" ht="12.75">
      <c r="A820" s="156"/>
      <c r="B820" s="156"/>
      <c r="C820" s="156"/>
      <c r="D820" s="156"/>
      <c r="E820" s="156"/>
      <c r="F820" s="156"/>
      <c r="G820" s="162"/>
      <c r="H820" s="162"/>
      <c r="I820" s="162"/>
      <c r="J820" s="162"/>
      <c r="K820" s="156"/>
      <c r="L820" s="156"/>
      <c r="M820" s="156"/>
    </row>
    <row r="821" spans="1:13" s="157" customFormat="1" ht="12.75">
      <c r="A821" s="156"/>
      <c r="B821" s="156"/>
      <c r="C821" s="156"/>
      <c r="D821" s="156"/>
      <c r="E821" s="156"/>
      <c r="F821" s="156"/>
      <c r="G821" s="162"/>
      <c r="H821" s="162"/>
      <c r="I821" s="162"/>
      <c r="J821" s="162"/>
      <c r="K821" s="156"/>
      <c r="L821" s="156"/>
      <c r="M821" s="156"/>
    </row>
    <row r="822" spans="7:10" ht="15">
      <c r="G822" s="159"/>
      <c r="H822" s="159"/>
      <c r="I822" s="159"/>
      <c r="J822" s="159"/>
    </row>
    <row r="823" spans="1:10" ht="15.75">
      <c r="A823" s="384" t="str">
        <f>A814</f>
        <v>SENIORI</v>
      </c>
      <c r="B823" s="384"/>
      <c r="C823" s="384"/>
      <c r="D823" s="384"/>
      <c r="E823" s="384"/>
      <c r="F823" s="384"/>
      <c r="G823" s="384"/>
      <c r="H823" s="384"/>
      <c r="I823" s="384"/>
      <c r="J823" s="384"/>
    </row>
    <row r="824" spans="1:10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</row>
    <row r="825" spans="1:12" ht="15.75">
      <c r="A825" s="385" t="str">
        <f>A816</f>
        <v>SKUPINA   "P"</v>
      </c>
      <c r="B825" s="385"/>
      <c r="C825" s="386" t="s">
        <v>67</v>
      </c>
      <c r="D825" s="386"/>
      <c r="E825" s="386"/>
      <c r="F825" s="386"/>
      <c r="G825" s="386"/>
      <c r="H825" s="386"/>
      <c r="I825" s="387">
        <f>I816</f>
        <v>2</v>
      </c>
      <c r="J825" s="387"/>
      <c r="K825" s="146"/>
      <c r="L825" s="146"/>
    </row>
    <row r="826" spans="1:12" ht="15">
      <c r="A826" s="145"/>
      <c r="B826" s="145"/>
      <c r="C826" s="380" t="s">
        <v>12</v>
      </c>
      <c r="D826" s="380"/>
      <c r="E826" s="380" t="s">
        <v>90</v>
      </c>
      <c r="F826" s="380"/>
      <c r="G826" s="380" t="s">
        <v>91</v>
      </c>
      <c r="H826" s="380"/>
      <c r="I826" s="381" t="s">
        <v>92</v>
      </c>
      <c r="J826" s="381"/>
      <c r="K826" s="382" t="s">
        <v>93</v>
      </c>
      <c r="L826" s="382"/>
    </row>
    <row r="827" spans="1:12" ht="18.75">
      <c r="A827" s="147">
        <f>SKUPINE!C228</f>
        <v>0</v>
      </c>
      <c r="B827" s="147">
        <f>SKUPINE!E228</f>
        <v>0</v>
      </c>
      <c r="C827" s="148"/>
      <c r="D827" s="149"/>
      <c r="E827" s="148"/>
      <c r="F827" s="149"/>
      <c r="G827" s="148"/>
      <c r="H827" s="149"/>
      <c r="I827" s="148"/>
      <c r="J827" s="149"/>
      <c r="K827" s="148"/>
      <c r="L827" s="149"/>
    </row>
    <row r="828" spans="7:12" ht="15">
      <c r="G828" s="383" t="s">
        <v>94</v>
      </c>
      <c r="H828" s="383"/>
      <c r="I828" s="383"/>
      <c r="J828" s="383"/>
      <c r="K828" s="153"/>
      <c r="L828" s="154"/>
    </row>
    <row r="829" spans="1:13" s="157" customFormat="1" ht="12.75">
      <c r="A829" s="155"/>
      <c r="B829" s="155"/>
      <c r="C829" s="155"/>
      <c r="D829" s="155"/>
      <c r="E829" s="155"/>
      <c r="F829" s="155"/>
      <c r="G829" s="155"/>
      <c r="H829" s="155"/>
      <c r="I829" s="155"/>
      <c r="J829" s="155"/>
      <c r="K829" s="156"/>
      <c r="L829" s="156"/>
      <c r="M829" s="156"/>
    </row>
    <row r="830" spans="1:13" s="157" customFormat="1" ht="12.75">
      <c r="A830" s="155"/>
      <c r="B830" s="155"/>
      <c r="C830" s="155"/>
      <c r="D830" s="155"/>
      <c r="E830" s="155"/>
      <c r="F830" s="155"/>
      <c r="G830" s="155"/>
      <c r="H830" s="155"/>
      <c r="I830" s="155"/>
      <c r="J830" s="155"/>
      <c r="K830" s="156"/>
      <c r="L830" s="156"/>
      <c r="M830" s="156"/>
    </row>
    <row r="831" spans="1:10" ht="15">
      <c r="A831" s="145"/>
      <c r="B831" s="145"/>
      <c r="C831" s="145"/>
      <c r="D831" s="145"/>
      <c r="E831" s="145"/>
      <c r="F831" s="145"/>
      <c r="G831" s="145"/>
      <c r="H831" s="145"/>
      <c r="I831" s="145"/>
      <c r="J831" s="145"/>
    </row>
    <row r="832" spans="1:10" ht="15.75">
      <c r="A832" s="384" t="str">
        <f>A823</f>
        <v>SENIORI</v>
      </c>
      <c r="B832" s="384"/>
      <c r="C832" s="384"/>
      <c r="D832" s="384"/>
      <c r="E832" s="384"/>
      <c r="F832" s="384"/>
      <c r="G832" s="384"/>
      <c r="H832" s="384"/>
      <c r="I832" s="384"/>
      <c r="J832" s="384"/>
    </row>
    <row r="833" spans="1:10" ht="15">
      <c r="A833" s="145"/>
      <c r="B833" s="145"/>
      <c r="C833" s="145"/>
      <c r="D833" s="145"/>
      <c r="E833" s="145"/>
      <c r="F833" s="145"/>
      <c r="G833" s="145"/>
      <c r="H833" s="145"/>
      <c r="I833" s="145"/>
      <c r="J833" s="145"/>
    </row>
    <row r="834" spans="1:12" ht="15.75">
      <c r="A834" s="385" t="str">
        <f>A825</f>
        <v>SKUPINA   "P"</v>
      </c>
      <c r="B834" s="385"/>
      <c r="C834" s="386" t="s">
        <v>67</v>
      </c>
      <c r="D834" s="386"/>
      <c r="E834" s="386"/>
      <c r="F834" s="386"/>
      <c r="G834" s="386"/>
      <c r="H834" s="386"/>
      <c r="I834" s="387">
        <v>3</v>
      </c>
      <c r="J834" s="387"/>
      <c r="K834" s="146"/>
      <c r="L834" s="146"/>
    </row>
    <row r="835" spans="1:12" ht="15">
      <c r="A835" s="145"/>
      <c r="B835" s="145"/>
      <c r="C835" s="380" t="s">
        <v>12</v>
      </c>
      <c r="D835" s="380"/>
      <c r="E835" s="380" t="s">
        <v>90</v>
      </c>
      <c r="F835" s="380"/>
      <c r="G835" s="380" t="s">
        <v>91</v>
      </c>
      <c r="H835" s="380"/>
      <c r="I835" s="381" t="s">
        <v>92</v>
      </c>
      <c r="J835" s="381"/>
      <c r="K835" s="382" t="s">
        <v>93</v>
      </c>
      <c r="L835" s="382"/>
    </row>
    <row r="836" spans="1:12" ht="18.75">
      <c r="A836" s="147">
        <f>SKUPINE!C229</f>
        <v>0</v>
      </c>
      <c r="B836" s="147">
        <f>SKUPINE!E229</f>
        <v>0</v>
      </c>
      <c r="C836" s="148"/>
      <c r="D836" s="149"/>
      <c r="E836" s="148"/>
      <c r="F836" s="149"/>
      <c r="G836" s="148"/>
      <c r="H836" s="149"/>
      <c r="I836" s="148"/>
      <c r="J836" s="149"/>
      <c r="K836" s="148"/>
      <c r="L836" s="149"/>
    </row>
    <row r="837" spans="7:12" ht="15">
      <c r="G837" s="383" t="s">
        <v>94</v>
      </c>
      <c r="H837" s="383"/>
      <c r="I837" s="383"/>
      <c r="J837" s="383"/>
      <c r="K837" s="153"/>
      <c r="L837" s="154"/>
    </row>
    <row r="838" spans="1:13" s="157" customFormat="1" ht="12.75">
      <c r="A838" s="156"/>
      <c r="B838" s="156"/>
      <c r="C838" s="156"/>
      <c r="D838" s="156"/>
      <c r="E838" s="156"/>
      <c r="F838" s="156"/>
      <c r="G838" s="156"/>
      <c r="H838" s="156"/>
      <c r="I838" s="156"/>
      <c r="J838" s="156"/>
      <c r="K838" s="156"/>
      <c r="L838" s="156"/>
      <c r="M838" s="156"/>
    </row>
    <row r="839" spans="1:13" s="157" customFormat="1" ht="12.75">
      <c r="A839" s="156"/>
      <c r="B839" s="156"/>
      <c r="C839" s="156"/>
      <c r="D839" s="156"/>
      <c r="E839" s="156"/>
      <c r="F839" s="156"/>
      <c r="G839" s="156"/>
      <c r="H839" s="156"/>
      <c r="I839" s="156"/>
      <c r="J839" s="156"/>
      <c r="K839" s="156"/>
      <c r="L839" s="156"/>
      <c r="M839" s="156"/>
    </row>
    <row r="841" spans="1:10" ht="15.75">
      <c r="A841" s="384" t="str">
        <f>A832</f>
        <v>SENIORI</v>
      </c>
      <c r="B841" s="384"/>
      <c r="C841" s="384"/>
      <c r="D841" s="384"/>
      <c r="E841" s="384"/>
      <c r="F841" s="384"/>
      <c r="G841" s="384"/>
      <c r="H841" s="384"/>
      <c r="I841" s="384"/>
      <c r="J841" s="384"/>
    </row>
    <row r="842" spans="1:10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</row>
    <row r="843" spans="1:12" ht="15.75">
      <c r="A843" s="385" t="str">
        <f>A825</f>
        <v>SKUPINA   "P"</v>
      </c>
      <c r="B843" s="385"/>
      <c r="C843" s="386" t="s">
        <v>67</v>
      </c>
      <c r="D843" s="386"/>
      <c r="E843" s="386"/>
      <c r="F843" s="386"/>
      <c r="G843" s="386"/>
      <c r="H843" s="386"/>
      <c r="I843" s="387">
        <f>I834</f>
        <v>3</v>
      </c>
      <c r="J843" s="387"/>
      <c r="K843" s="146"/>
      <c r="L843" s="146"/>
    </row>
    <row r="844" spans="1:12" ht="15">
      <c r="A844" s="145"/>
      <c r="B844" s="145"/>
      <c r="C844" s="380" t="s">
        <v>12</v>
      </c>
      <c r="D844" s="380"/>
      <c r="E844" s="380" t="s">
        <v>90</v>
      </c>
      <c r="F844" s="380"/>
      <c r="G844" s="380" t="s">
        <v>91</v>
      </c>
      <c r="H844" s="380"/>
      <c r="I844" s="381" t="s">
        <v>92</v>
      </c>
      <c r="J844" s="381"/>
      <c r="K844" s="382" t="s">
        <v>93</v>
      </c>
      <c r="L844" s="382"/>
    </row>
    <row r="845" spans="1:12" ht="18.75">
      <c r="A845" s="147">
        <f>SKUPINE!C230</f>
        <v>0</v>
      </c>
      <c r="B845" s="147">
        <f>SKUPINE!E230</f>
        <v>0</v>
      </c>
      <c r="C845" s="148"/>
      <c r="D845" s="149"/>
      <c r="E845" s="148"/>
      <c r="F845" s="149"/>
      <c r="G845" s="148"/>
      <c r="H845" s="149"/>
      <c r="I845" s="148"/>
      <c r="J845" s="149"/>
      <c r="K845" s="148"/>
      <c r="L845" s="149"/>
    </row>
    <row r="846" spans="7:12" ht="15">
      <c r="G846" s="383" t="s">
        <v>94</v>
      </c>
      <c r="H846" s="383"/>
      <c r="I846" s="383"/>
      <c r="J846" s="383"/>
      <c r="K846" s="153"/>
      <c r="L846" s="154"/>
    </row>
    <row r="847" ht="13.5" customHeight="1"/>
    <row r="848" ht="13.5" customHeight="1"/>
  </sheetData>
  <sheetProtection selectLockedCells="1" selectUnlockedCells="1"/>
  <mergeCells count="960">
    <mergeCell ref="A1:J1"/>
    <mergeCell ref="A3:B3"/>
    <mergeCell ref="C3:H3"/>
    <mergeCell ref="I3:J3"/>
    <mergeCell ref="C4:D4"/>
    <mergeCell ref="E4:F4"/>
    <mergeCell ref="G4:H4"/>
    <mergeCell ref="I4:J4"/>
    <mergeCell ref="K4:L4"/>
    <mergeCell ref="G6:J6"/>
    <mergeCell ref="A10:J10"/>
    <mergeCell ref="A12:B12"/>
    <mergeCell ref="C12:H12"/>
    <mergeCell ref="I12:J12"/>
    <mergeCell ref="C13:D13"/>
    <mergeCell ref="E13:F13"/>
    <mergeCell ref="G13:H13"/>
    <mergeCell ref="I13:J13"/>
    <mergeCell ref="K13:L13"/>
    <mergeCell ref="G15:J15"/>
    <mergeCell ref="A19:J19"/>
    <mergeCell ref="A21:B21"/>
    <mergeCell ref="C21:H21"/>
    <mergeCell ref="I21:J21"/>
    <mergeCell ref="C22:D22"/>
    <mergeCell ref="E22:F22"/>
    <mergeCell ref="G22:H22"/>
    <mergeCell ref="I22:J22"/>
    <mergeCell ref="K22:L22"/>
    <mergeCell ref="G24:J24"/>
    <mergeCell ref="A28:J28"/>
    <mergeCell ref="A30:B30"/>
    <mergeCell ref="C30:H30"/>
    <mergeCell ref="I30:J30"/>
    <mergeCell ref="C31:D31"/>
    <mergeCell ref="E31:F31"/>
    <mergeCell ref="G31:H31"/>
    <mergeCell ref="I31:J31"/>
    <mergeCell ref="K31:L31"/>
    <mergeCell ref="G33:J33"/>
    <mergeCell ref="A37:J37"/>
    <mergeCell ref="A39:B39"/>
    <mergeCell ref="C39:H39"/>
    <mergeCell ref="I39:J39"/>
    <mergeCell ref="C40:D40"/>
    <mergeCell ref="E40:F40"/>
    <mergeCell ref="G40:H40"/>
    <mergeCell ref="I40:J40"/>
    <mergeCell ref="K40:L40"/>
    <mergeCell ref="G42:J42"/>
    <mergeCell ref="A46:J46"/>
    <mergeCell ref="A48:B48"/>
    <mergeCell ref="C48:H48"/>
    <mergeCell ref="I48:J48"/>
    <mergeCell ref="C49:D49"/>
    <mergeCell ref="E49:F49"/>
    <mergeCell ref="G49:H49"/>
    <mergeCell ref="I49:J49"/>
    <mergeCell ref="K49:L49"/>
    <mergeCell ref="G51:J51"/>
    <mergeCell ref="A54:J54"/>
    <mergeCell ref="A56:B56"/>
    <mergeCell ref="C56:H56"/>
    <mergeCell ref="I56:J56"/>
    <mergeCell ref="C57:D57"/>
    <mergeCell ref="E57:F57"/>
    <mergeCell ref="G57:H57"/>
    <mergeCell ref="I57:J57"/>
    <mergeCell ref="K57:L57"/>
    <mergeCell ref="G59:J59"/>
    <mergeCell ref="A63:J63"/>
    <mergeCell ref="A65:B65"/>
    <mergeCell ref="C65:H65"/>
    <mergeCell ref="I65:J65"/>
    <mergeCell ref="C66:D66"/>
    <mergeCell ref="E66:F66"/>
    <mergeCell ref="G66:H66"/>
    <mergeCell ref="I66:J66"/>
    <mergeCell ref="K66:L66"/>
    <mergeCell ref="G68:J68"/>
    <mergeCell ref="A72:J72"/>
    <mergeCell ref="A74:B74"/>
    <mergeCell ref="C74:H74"/>
    <mergeCell ref="I74:J74"/>
    <mergeCell ref="C75:D75"/>
    <mergeCell ref="E75:F75"/>
    <mergeCell ref="G75:H75"/>
    <mergeCell ref="I75:J75"/>
    <mergeCell ref="K75:L75"/>
    <mergeCell ref="G77:J77"/>
    <mergeCell ref="A81:J81"/>
    <mergeCell ref="A83:B83"/>
    <mergeCell ref="C83:H83"/>
    <mergeCell ref="I83:J83"/>
    <mergeCell ref="C84:D84"/>
    <mergeCell ref="E84:F84"/>
    <mergeCell ref="G84:H84"/>
    <mergeCell ref="I84:J84"/>
    <mergeCell ref="K84:L84"/>
    <mergeCell ref="G86:J86"/>
    <mergeCell ref="A90:J90"/>
    <mergeCell ref="A92:B92"/>
    <mergeCell ref="C92:H92"/>
    <mergeCell ref="I92:J92"/>
    <mergeCell ref="C93:D93"/>
    <mergeCell ref="E93:F93"/>
    <mergeCell ref="G93:H93"/>
    <mergeCell ref="I93:J93"/>
    <mergeCell ref="K93:L93"/>
    <mergeCell ref="G95:J95"/>
    <mergeCell ref="A99:J99"/>
    <mergeCell ref="A101:B101"/>
    <mergeCell ref="C101:H101"/>
    <mergeCell ref="I101:J101"/>
    <mergeCell ref="C102:D102"/>
    <mergeCell ref="E102:F102"/>
    <mergeCell ref="G102:H102"/>
    <mergeCell ref="I102:J102"/>
    <mergeCell ref="K102:L102"/>
    <mergeCell ref="G104:J104"/>
    <mergeCell ref="A107:J107"/>
    <mergeCell ref="A109:B109"/>
    <mergeCell ref="C109:H109"/>
    <mergeCell ref="I109:J109"/>
    <mergeCell ref="C110:D110"/>
    <mergeCell ref="E110:F110"/>
    <mergeCell ref="G110:H110"/>
    <mergeCell ref="I110:J110"/>
    <mergeCell ref="K110:L110"/>
    <mergeCell ref="G112:J112"/>
    <mergeCell ref="A116:J116"/>
    <mergeCell ref="A118:B118"/>
    <mergeCell ref="C118:H118"/>
    <mergeCell ref="I118:J118"/>
    <mergeCell ref="C119:D119"/>
    <mergeCell ref="E119:F119"/>
    <mergeCell ref="G119:H119"/>
    <mergeCell ref="I119:J119"/>
    <mergeCell ref="K119:L119"/>
    <mergeCell ref="G121:J121"/>
    <mergeCell ref="A125:J125"/>
    <mergeCell ref="A127:B127"/>
    <mergeCell ref="C127:H127"/>
    <mergeCell ref="I127:J127"/>
    <mergeCell ref="C128:D128"/>
    <mergeCell ref="E128:F128"/>
    <mergeCell ref="G128:H128"/>
    <mergeCell ref="I128:J128"/>
    <mergeCell ref="K128:L128"/>
    <mergeCell ref="G130:J130"/>
    <mergeCell ref="A134:J134"/>
    <mergeCell ref="A136:B136"/>
    <mergeCell ref="C136:H136"/>
    <mergeCell ref="I136:J136"/>
    <mergeCell ref="C137:D137"/>
    <mergeCell ref="E137:F137"/>
    <mergeCell ref="G137:H137"/>
    <mergeCell ref="I137:J137"/>
    <mergeCell ref="K137:L137"/>
    <mergeCell ref="G139:J139"/>
    <mergeCell ref="A143:J143"/>
    <mergeCell ref="A145:B145"/>
    <mergeCell ref="C145:H145"/>
    <mergeCell ref="I145:J145"/>
    <mergeCell ref="C146:D146"/>
    <mergeCell ref="E146:F146"/>
    <mergeCell ref="G146:H146"/>
    <mergeCell ref="I146:J146"/>
    <mergeCell ref="K146:L146"/>
    <mergeCell ref="G148:J148"/>
    <mergeCell ref="A152:J152"/>
    <mergeCell ref="A154:B154"/>
    <mergeCell ref="C154:H154"/>
    <mergeCell ref="I154:J154"/>
    <mergeCell ref="C155:D155"/>
    <mergeCell ref="E155:F155"/>
    <mergeCell ref="G155:H155"/>
    <mergeCell ref="I155:J155"/>
    <mergeCell ref="K155:L155"/>
    <mergeCell ref="G157:J157"/>
    <mergeCell ref="A160:J160"/>
    <mergeCell ref="A162:B162"/>
    <mergeCell ref="C162:H162"/>
    <mergeCell ref="I162:J162"/>
    <mergeCell ref="C163:D163"/>
    <mergeCell ref="E163:F163"/>
    <mergeCell ref="G163:H163"/>
    <mergeCell ref="I163:J163"/>
    <mergeCell ref="K163:L163"/>
    <mergeCell ref="G165:J165"/>
    <mergeCell ref="A169:J169"/>
    <mergeCell ref="A171:B171"/>
    <mergeCell ref="C171:H171"/>
    <mergeCell ref="I171:J171"/>
    <mergeCell ref="C172:D172"/>
    <mergeCell ref="E172:F172"/>
    <mergeCell ref="G172:H172"/>
    <mergeCell ref="I172:J172"/>
    <mergeCell ref="K172:L172"/>
    <mergeCell ref="G174:J174"/>
    <mergeCell ref="A178:J178"/>
    <mergeCell ref="A180:B180"/>
    <mergeCell ref="C180:H180"/>
    <mergeCell ref="I180:J180"/>
    <mergeCell ref="C181:D181"/>
    <mergeCell ref="E181:F181"/>
    <mergeCell ref="G181:H181"/>
    <mergeCell ref="I181:J181"/>
    <mergeCell ref="K181:L181"/>
    <mergeCell ref="G183:J183"/>
    <mergeCell ref="A187:J187"/>
    <mergeCell ref="A189:B189"/>
    <mergeCell ref="C189:H189"/>
    <mergeCell ref="I189:J189"/>
    <mergeCell ref="C190:D190"/>
    <mergeCell ref="E190:F190"/>
    <mergeCell ref="G190:H190"/>
    <mergeCell ref="I190:J190"/>
    <mergeCell ref="K190:L190"/>
    <mergeCell ref="G192:J192"/>
    <mergeCell ref="A196:J196"/>
    <mergeCell ref="A198:B198"/>
    <mergeCell ref="C198:H198"/>
    <mergeCell ref="I198:J198"/>
    <mergeCell ref="C199:D199"/>
    <mergeCell ref="E199:F199"/>
    <mergeCell ref="G199:H199"/>
    <mergeCell ref="I199:J199"/>
    <mergeCell ref="K199:L199"/>
    <mergeCell ref="G201:J201"/>
    <mergeCell ref="A205:J205"/>
    <mergeCell ref="A207:B207"/>
    <mergeCell ref="C207:H207"/>
    <mergeCell ref="I207:J207"/>
    <mergeCell ref="C208:D208"/>
    <mergeCell ref="E208:F208"/>
    <mergeCell ref="G208:H208"/>
    <mergeCell ref="I208:J208"/>
    <mergeCell ref="K208:L208"/>
    <mergeCell ref="G210:J210"/>
    <mergeCell ref="A213:J213"/>
    <mergeCell ref="A215:B215"/>
    <mergeCell ref="C215:H215"/>
    <mergeCell ref="I215:J215"/>
    <mergeCell ref="C216:D216"/>
    <mergeCell ref="E216:F216"/>
    <mergeCell ref="G216:H216"/>
    <mergeCell ref="I216:J216"/>
    <mergeCell ref="K216:L216"/>
    <mergeCell ref="G218:J218"/>
    <mergeCell ref="A222:J222"/>
    <mergeCell ref="A224:B224"/>
    <mergeCell ref="C224:H224"/>
    <mergeCell ref="I224:J224"/>
    <mergeCell ref="C225:D225"/>
    <mergeCell ref="E225:F225"/>
    <mergeCell ref="G225:H225"/>
    <mergeCell ref="I225:J225"/>
    <mergeCell ref="K225:L225"/>
    <mergeCell ref="G227:J227"/>
    <mergeCell ref="A231:J231"/>
    <mergeCell ref="A233:B233"/>
    <mergeCell ref="C233:H233"/>
    <mergeCell ref="I233:J233"/>
    <mergeCell ref="C234:D234"/>
    <mergeCell ref="E234:F234"/>
    <mergeCell ref="G234:H234"/>
    <mergeCell ref="I234:J234"/>
    <mergeCell ref="K234:L234"/>
    <mergeCell ref="G236:J236"/>
    <mergeCell ref="A240:J240"/>
    <mergeCell ref="A242:B242"/>
    <mergeCell ref="C242:H242"/>
    <mergeCell ref="I242:J242"/>
    <mergeCell ref="C243:D243"/>
    <mergeCell ref="E243:F243"/>
    <mergeCell ref="G243:H243"/>
    <mergeCell ref="I243:J243"/>
    <mergeCell ref="K243:L243"/>
    <mergeCell ref="G245:J245"/>
    <mergeCell ref="A249:J249"/>
    <mergeCell ref="A251:B251"/>
    <mergeCell ref="C251:H251"/>
    <mergeCell ref="I251:J251"/>
    <mergeCell ref="C252:D252"/>
    <mergeCell ref="E252:F252"/>
    <mergeCell ref="G252:H252"/>
    <mergeCell ref="I252:J252"/>
    <mergeCell ref="K252:L252"/>
    <mergeCell ref="G254:J254"/>
    <mergeCell ref="A258:J258"/>
    <mergeCell ref="A260:B260"/>
    <mergeCell ref="C260:H260"/>
    <mergeCell ref="I260:J260"/>
    <mergeCell ref="C261:D261"/>
    <mergeCell ref="E261:F261"/>
    <mergeCell ref="G261:H261"/>
    <mergeCell ref="I261:J261"/>
    <mergeCell ref="K261:L261"/>
    <mergeCell ref="G263:J263"/>
    <mergeCell ref="A266:J266"/>
    <mergeCell ref="A268:B268"/>
    <mergeCell ref="C268:H268"/>
    <mergeCell ref="I268:J268"/>
    <mergeCell ref="C269:D269"/>
    <mergeCell ref="E269:F269"/>
    <mergeCell ref="G269:H269"/>
    <mergeCell ref="I269:J269"/>
    <mergeCell ref="K269:L269"/>
    <mergeCell ref="G271:J271"/>
    <mergeCell ref="A275:J275"/>
    <mergeCell ref="A277:B277"/>
    <mergeCell ref="C277:H277"/>
    <mergeCell ref="I277:J277"/>
    <mergeCell ref="C278:D278"/>
    <mergeCell ref="E278:F278"/>
    <mergeCell ref="G278:H278"/>
    <mergeCell ref="I278:J278"/>
    <mergeCell ref="K278:L278"/>
    <mergeCell ref="G280:J280"/>
    <mergeCell ref="A284:J284"/>
    <mergeCell ref="A286:B286"/>
    <mergeCell ref="C286:H286"/>
    <mergeCell ref="I286:J286"/>
    <mergeCell ref="C287:D287"/>
    <mergeCell ref="E287:F287"/>
    <mergeCell ref="G287:H287"/>
    <mergeCell ref="I287:J287"/>
    <mergeCell ref="K287:L287"/>
    <mergeCell ref="G289:J289"/>
    <mergeCell ref="A293:J293"/>
    <mergeCell ref="A295:B295"/>
    <mergeCell ref="C295:H295"/>
    <mergeCell ref="I295:J295"/>
    <mergeCell ref="C296:D296"/>
    <mergeCell ref="E296:F296"/>
    <mergeCell ref="G296:H296"/>
    <mergeCell ref="I296:J296"/>
    <mergeCell ref="K296:L296"/>
    <mergeCell ref="G298:J298"/>
    <mergeCell ref="A302:J302"/>
    <mergeCell ref="A304:B304"/>
    <mergeCell ref="C304:H304"/>
    <mergeCell ref="I304:J304"/>
    <mergeCell ref="C305:D305"/>
    <mergeCell ref="E305:F305"/>
    <mergeCell ref="G305:H305"/>
    <mergeCell ref="I305:J305"/>
    <mergeCell ref="K305:L305"/>
    <mergeCell ref="G307:J307"/>
    <mergeCell ref="A311:J311"/>
    <mergeCell ref="A313:B313"/>
    <mergeCell ref="C313:H313"/>
    <mergeCell ref="I313:J313"/>
    <mergeCell ref="C314:D314"/>
    <mergeCell ref="E314:F314"/>
    <mergeCell ref="G314:H314"/>
    <mergeCell ref="I314:J314"/>
    <mergeCell ref="K314:L314"/>
    <mergeCell ref="G316:J316"/>
    <mergeCell ref="A319:J319"/>
    <mergeCell ref="A321:B321"/>
    <mergeCell ref="C321:H321"/>
    <mergeCell ref="I321:J321"/>
    <mergeCell ref="C322:D322"/>
    <mergeCell ref="E322:F322"/>
    <mergeCell ref="G322:H322"/>
    <mergeCell ref="I322:J322"/>
    <mergeCell ref="K322:L322"/>
    <mergeCell ref="G324:J324"/>
    <mergeCell ref="A328:J328"/>
    <mergeCell ref="A330:B330"/>
    <mergeCell ref="C330:H330"/>
    <mergeCell ref="I330:J330"/>
    <mergeCell ref="C331:D331"/>
    <mergeCell ref="E331:F331"/>
    <mergeCell ref="G331:H331"/>
    <mergeCell ref="I331:J331"/>
    <mergeCell ref="K331:L331"/>
    <mergeCell ref="G333:J333"/>
    <mergeCell ref="A337:J337"/>
    <mergeCell ref="A339:B339"/>
    <mergeCell ref="C339:H339"/>
    <mergeCell ref="I339:J339"/>
    <mergeCell ref="C340:D340"/>
    <mergeCell ref="E340:F340"/>
    <mergeCell ref="G340:H340"/>
    <mergeCell ref="I340:J340"/>
    <mergeCell ref="K340:L340"/>
    <mergeCell ref="G342:J342"/>
    <mergeCell ref="A346:J346"/>
    <mergeCell ref="A348:B348"/>
    <mergeCell ref="C348:H348"/>
    <mergeCell ref="I348:J348"/>
    <mergeCell ref="C349:D349"/>
    <mergeCell ref="E349:F349"/>
    <mergeCell ref="G349:H349"/>
    <mergeCell ref="I349:J349"/>
    <mergeCell ref="K349:L349"/>
    <mergeCell ref="G351:J351"/>
    <mergeCell ref="A355:J355"/>
    <mergeCell ref="A357:B357"/>
    <mergeCell ref="C357:H357"/>
    <mergeCell ref="I357:J357"/>
    <mergeCell ref="C358:D358"/>
    <mergeCell ref="E358:F358"/>
    <mergeCell ref="G358:H358"/>
    <mergeCell ref="I358:J358"/>
    <mergeCell ref="K358:L358"/>
    <mergeCell ref="G360:J360"/>
    <mergeCell ref="A364:J364"/>
    <mergeCell ref="A366:B366"/>
    <mergeCell ref="C366:H366"/>
    <mergeCell ref="I366:J366"/>
    <mergeCell ref="C367:D367"/>
    <mergeCell ref="E367:F367"/>
    <mergeCell ref="G367:H367"/>
    <mergeCell ref="I367:J367"/>
    <mergeCell ref="K367:L367"/>
    <mergeCell ref="G369:J369"/>
    <mergeCell ref="A372:J372"/>
    <mergeCell ref="A374:B374"/>
    <mergeCell ref="C374:H374"/>
    <mergeCell ref="I374:J374"/>
    <mergeCell ref="C375:D375"/>
    <mergeCell ref="E375:F375"/>
    <mergeCell ref="G375:H375"/>
    <mergeCell ref="I375:J375"/>
    <mergeCell ref="K375:L375"/>
    <mergeCell ref="G377:J377"/>
    <mergeCell ref="A381:J381"/>
    <mergeCell ref="A383:B383"/>
    <mergeCell ref="C383:H383"/>
    <mergeCell ref="I383:J383"/>
    <mergeCell ref="C384:D384"/>
    <mergeCell ref="E384:F384"/>
    <mergeCell ref="G384:H384"/>
    <mergeCell ref="I384:J384"/>
    <mergeCell ref="K384:L384"/>
    <mergeCell ref="G386:J386"/>
    <mergeCell ref="A390:J390"/>
    <mergeCell ref="A392:B392"/>
    <mergeCell ref="C392:H392"/>
    <mergeCell ref="I392:J392"/>
    <mergeCell ref="C393:D393"/>
    <mergeCell ref="E393:F393"/>
    <mergeCell ref="G393:H393"/>
    <mergeCell ref="I393:J393"/>
    <mergeCell ref="K393:L393"/>
    <mergeCell ref="G395:J395"/>
    <mergeCell ref="A399:J399"/>
    <mergeCell ref="A401:B401"/>
    <mergeCell ref="C401:H401"/>
    <mergeCell ref="I401:J401"/>
    <mergeCell ref="C402:D402"/>
    <mergeCell ref="E402:F402"/>
    <mergeCell ref="G402:H402"/>
    <mergeCell ref="I402:J402"/>
    <mergeCell ref="K402:L402"/>
    <mergeCell ref="G404:J404"/>
    <mergeCell ref="A408:J408"/>
    <mergeCell ref="A410:B410"/>
    <mergeCell ref="C410:H410"/>
    <mergeCell ref="I410:J410"/>
    <mergeCell ref="C411:D411"/>
    <mergeCell ref="E411:F411"/>
    <mergeCell ref="G411:H411"/>
    <mergeCell ref="I411:J411"/>
    <mergeCell ref="K411:L411"/>
    <mergeCell ref="G413:J413"/>
    <mergeCell ref="A417:J417"/>
    <mergeCell ref="A419:B419"/>
    <mergeCell ref="C419:H419"/>
    <mergeCell ref="I419:J419"/>
    <mergeCell ref="C420:D420"/>
    <mergeCell ref="E420:F420"/>
    <mergeCell ref="G420:H420"/>
    <mergeCell ref="I420:J420"/>
    <mergeCell ref="K420:L420"/>
    <mergeCell ref="G422:J422"/>
    <mergeCell ref="A425:J425"/>
    <mergeCell ref="A427:B427"/>
    <mergeCell ref="C427:H427"/>
    <mergeCell ref="I427:J427"/>
    <mergeCell ref="C428:D428"/>
    <mergeCell ref="E428:F428"/>
    <mergeCell ref="G428:H428"/>
    <mergeCell ref="I428:J428"/>
    <mergeCell ref="K428:L428"/>
    <mergeCell ref="G430:J430"/>
    <mergeCell ref="A434:J434"/>
    <mergeCell ref="A436:B436"/>
    <mergeCell ref="C436:H436"/>
    <mergeCell ref="I436:J436"/>
    <mergeCell ref="C437:D437"/>
    <mergeCell ref="E437:F437"/>
    <mergeCell ref="G437:H437"/>
    <mergeCell ref="I437:J437"/>
    <mergeCell ref="K437:L437"/>
    <mergeCell ref="G439:J439"/>
    <mergeCell ref="A443:J443"/>
    <mergeCell ref="A445:B445"/>
    <mergeCell ref="C445:H445"/>
    <mergeCell ref="I445:J445"/>
    <mergeCell ref="C446:D446"/>
    <mergeCell ref="E446:F446"/>
    <mergeCell ref="G446:H446"/>
    <mergeCell ref="I446:J446"/>
    <mergeCell ref="K446:L446"/>
    <mergeCell ref="G448:J448"/>
    <mergeCell ref="A452:J452"/>
    <mergeCell ref="A454:B454"/>
    <mergeCell ref="C454:H454"/>
    <mergeCell ref="I454:J454"/>
    <mergeCell ref="C455:D455"/>
    <mergeCell ref="E455:F455"/>
    <mergeCell ref="G455:H455"/>
    <mergeCell ref="I455:J455"/>
    <mergeCell ref="K455:L455"/>
    <mergeCell ref="G457:J457"/>
    <mergeCell ref="A461:J461"/>
    <mergeCell ref="A463:B463"/>
    <mergeCell ref="C463:H463"/>
    <mergeCell ref="I463:J463"/>
    <mergeCell ref="C464:D464"/>
    <mergeCell ref="E464:F464"/>
    <mergeCell ref="G464:H464"/>
    <mergeCell ref="I464:J464"/>
    <mergeCell ref="K464:L464"/>
    <mergeCell ref="G466:J466"/>
    <mergeCell ref="A470:J470"/>
    <mergeCell ref="A472:B472"/>
    <mergeCell ref="C472:H472"/>
    <mergeCell ref="I472:J472"/>
    <mergeCell ref="C473:D473"/>
    <mergeCell ref="E473:F473"/>
    <mergeCell ref="G473:H473"/>
    <mergeCell ref="I473:J473"/>
    <mergeCell ref="K473:L473"/>
    <mergeCell ref="G475:J475"/>
    <mergeCell ref="A478:J478"/>
    <mergeCell ref="A480:B480"/>
    <mergeCell ref="C480:H480"/>
    <mergeCell ref="I480:J480"/>
    <mergeCell ref="C481:D481"/>
    <mergeCell ref="E481:F481"/>
    <mergeCell ref="G481:H481"/>
    <mergeCell ref="I481:J481"/>
    <mergeCell ref="K481:L481"/>
    <mergeCell ref="G483:J483"/>
    <mergeCell ref="A487:J487"/>
    <mergeCell ref="A489:B489"/>
    <mergeCell ref="C489:H489"/>
    <mergeCell ref="I489:J489"/>
    <mergeCell ref="C490:D490"/>
    <mergeCell ref="E490:F490"/>
    <mergeCell ref="G490:H490"/>
    <mergeCell ref="I490:J490"/>
    <mergeCell ref="K490:L490"/>
    <mergeCell ref="G492:J492"/>
    <mergeCell ref="A496:J496"/>
    <mergeCell ref="A498:B498"/>
    <mergeCell ref="C498:H498"/>
    <mergeCell ref="I498:J498"/>
    <mergeCell ref="C499:D499"/>
    <mergeCell ref="E499:F499"/>
    <mergeCell ref="G499:H499"/>
    <mergeCell ref="I499:J499"/>
    <mergeCell ref="K499:L499"/>
    <mergeCell ref="G501:J501"/>
    <mergeCell ref="A505:J505"/>
    <mergeCell ref="A507:B507"/>
    <mergeCell ref="C507:H507"/>
    <mergeCell ref="I507:J507"/>
    <mergeCell ref="C508:D508"/>
    <mergeCell ref="E508:F508"/>
    <mergeCell ref="G508:H508"/>
    <mergeCell ref="I508:J508"/>
    <mergeCell ref="K508:L508"/>
    <mergeCell ref="G510:J510"/>
    <mergeCell ref="A514:J514"/>
    <mergeCell ref="A516:B516"/>
    <mergeCell ref="C516:H516"/>
    <mergeCell ref="I516:J516"/>
    <mergeCell ref="C517:D517"/>
    <mergeCell ref="E517:F517"/>
    <mergeCell ref="G517:H517"/>
    <mergeCell ref="I517:J517"/>
    <mergeCell ref="K517:L517"/>
    <mergeCell ref="G519:J519"/>
    <mergeCell ref="A523:J523"/>
    <mergeCell ref="A525:B525"/>
    <mergeCell ref="C525:H525"/>
    <mergeCell ref="I525:J525"/>
    <mergeCell ref="C526:D526"/>
    <mergeCell ref="E526:F526"/>
    <mergeCell ref="G526:H526"/>
    <mergeCell ref="I526:J526"/>
    <mergeCell ref="K526:L526"/>
    <mergeCell ref="G528:J528"/>
    <mergeCell ref="A531:J531"/>
    <mergeCell ref="A533:B533"/>
    <mergeCell ref="C533:H533"/>
    <mergeCell ref="I533:J533"/>
    <mergeCell ref="C534:D534"/>
    <mergeCell ref="E534:F534"/>
    <mergeCell ref="G534:H534"/>
    <mergeCell ref="I534:J534"/>
    <mergeCell ref="K534:L534"/>
    <mergeCell ref="G536:J536"/>
    <mergeCell ref="A540:J540"/>
    <mergeCell ref="A542:B542"/>
    <mergeCell ref="C542:H542"/>
    <mergeCell ref="I542:J542"/>
    <mergeCell ref="C543:D543"/>
    <mergeCell ref="E543:F543"/>
    <mergeCell ref="G543:H543"/>
    <mergeCell ref="I543:J543"/>
    <mergeCell ref="K543:L543"/>
    <mergeCell ref="G545:J545"/>
    <mergeCell ref="A549:J549"/>
    <mergeCell ref="A551:B551"/>
    <mergeCell ref="C551:H551"/>
    <mergeCell ref="I551:J551"/>
    <mergeCell ref="C552:D552"/>
    <mergeCell ref="E552:F552"/>
    <mergeCell ref="G552:H552"/>
    <mergeCell ref="I552:J552"/>
    <mergeCell ref="K552:L552"/>
    <mergeCell ref="G554:J554"/>
    <mergeCell ref="A558:J558"/>
    <mergeCell ref="A560:B560"/>
    <mergeCell ref="C560:H560"/>
    <mergeCell ref="I560:J560"/>
    <mergeCell ref="C561:D561"/>
    <mergeCell ref="E561:F561"/>
    <mergeCell ref="G561:H561"/>
    <mergeCell ref="I561:J561"/>
    <mergeCell ref="K561:L561"/>
    <mergeCell ref="G563:J563"/>
    <mergeCell ref="A567:J567"/>
    <mergeCell ref="A569:B569"/>
    <mergeCell ref="C569:H569"/>
    <mergeCell ref="I569:J569"/>
    <mergeCell ref="C570:D570"/>
    <mergeCell ref="E570:F570"/>
    <mergeCell ref="G570:H570"/>
    <mergeCell ref="I570:J570"/>
    <mergeCell ref="K570:L570"/>
    <mergeCell ref="G572:J572"/>
    <mergeCell ref="A576:J576"/>
    <mergeCell ref="A578:B578"/>
    <mergeCell ref="C578:H578"/>
    <mergeCell ref="I578:J578"/>
    <mergeCell ref="C579:D579"/>
    <mergeCell ref="E579:F579"/>
    <mergeCell ref="G579:H579"/>
    <mergeCell ref="I579:J579"/>
    <mergeCell ref="K579:L579"/>
    <mergeCell ref="G581:J581"/>
    <mergeCell ref="A584:J584"/>
    <mergeCell ref="A586:B586"/>
    <mergeCell ref="C586:H586"/>
    <mergeCell ref="I586:J586"/>
    <mergeCell ref="C587:D587"/>
    <mergeCell ref="E587:F587"/>
    <mergeCell ref="G587:H587"/>
    <mergeCell ref="I587:J587"/>
    <mergeCell ref="K587:L587"/>
    <mergeCell ref="G589:J589"/>
    <mergeCell ref="A593:J593"/>
    <mergeCell ref="A595:B595"/>
    <mergeCell ref="C595:H595"/>
    <mergeCell ref="I595:J595"/>
    <mergeCell ref="C596:D596"/>
    <mergeCell ref="E596:F596"/>
    <mergeCell ref="G596:H596"/>
    <mergeCell ref="I596:J596"/>
    <mergeCell ref="K596:L596"/>
    <mergeCell ref="G598:J598"/>
    <mergeCell ref="A602:J602"/>
    <mergeCell ref="A604:B604"/>
    <mergeCell ref="C604:H604"/>
    <mergeCell ref="I604:J604"/>
    <mergeCell ref="C605:D605"/>
    <mergeCell ref="E605:F605"/>
    <mergeCell ref="G605:H605"/>
    <mergeCell ref="I605:J605"/>
    <mergeCell ref="K605:L605"/>
    <mergeCell ref="G607:J607"/>
    <mergeCell ref="A611:J611"/>
    <mergeCell ref="A613:B613"/>
    <mergeCell ref="C613:H613"/>
    <mergeCell ref="I613:J613"/>
    <mergeCell ref="C614:D614"/>
    <mergeCell ref="E614:F614"/>
    <mergeCell ref="G614:H614"/>
    <mergeCell ref="I614:J614"/>
    <mergeCell ref="K614:L614"/>
    <mergeCell ref="G616:J616"/>
    <mergeCell ref="A620:J620"/>
    <mergeCell ref="A622:B622"/>
    <mergeCell ref="C622:H622"/>
    <mergeCell ref="I622:J622"/>
    <mergeCell ref="C623:D623"/>
    <mergeCell ref="E623:F623"/>
    <mergeCell ref="G623:H623"/>
    <mergeCell ref="I623:J623"/>
    <mergeCell ref="K623:L623"/>
    <mergeCell ref="G625:J625"/>
    <mergeCell ref="A629:J629"/>
    <mergeCell ref="A631:B631"/>
    <mergeCell ref="C631:H631"/>
    <mergeCell ref="I631:J631"/>
    <mergeCell ref="C632:D632"/>
    <mergeCell ref="E632:F632"/>
    <mergeCell ref="G632:H632"/>
    <mergeCell ref="I632:J632"/>
    <mergeCell ref="K632:L632"/>
    <mergeCell ref="G634:J634"/>
    <mergeCell ref="A637:J637"/>
    <mergeCell ref="A639:B639"/>
    <mergeCell ref="C639:H639"/>
    <mergeCell ref="I639:J639"/>
    <mergeCell ref="C640:D640"/>
    <mergeCell ref="E640:F640"/>
    <mergeCell ref="G640:H640"/>
    <mergeCell ref="I640:J640"/>
    <mergeCell ref="K640:L640"/>
    <mergeCell ref="G642:J642"/>
    <mergeCell ref="A646:J646"/>
    <mergeCell ref="A648:B648"/>
    <mergeCell ref="C648:H648"/>
    <mergeCell ref="I648:J648"/>
    <mergeCell ref="C649:D649"/>
    <mergeCell ref="E649:F649"/>
    <mergeCell ref="G649:H649"/>
    <mergeCell ref="I649:J649"/>
    <mergeCell ref="K649:L649"/>
    <mergeCell ref="G651:J651"/>
    <mergeCell ref="A655:J655"/>
    <mergeCell ref="A657:B657"/>
    <mergeCell ref="C657:H657"/>
    <mergeCell ref="I657:J657"/>
    <mergeCell ref="C658:D658"/>
    <mergeCell ref="E658:F658"/>
    <mergeCell ref="G658:H658"/>
    <mergeCell ref="I658:J658"/>
    <mergeCell ref="K658:L658"/>
    <mergeCell ref="G660:J660"/>
    <mergeCell ref="A664:J664"/>
    <mergeCell ref="A666:B666"/>
    <mergeCell ref="C666:H666"/>
    <mergeCell ref="I666:J666"/>
    <mergeCell ref="C667:D667"/>
    <mergeCell ref="E667:F667"/>
    <mergeCell ref="G667:H667"/>
    <mergeCell ref="I667:J667"/>
    <mergeCell ref="K667:L667"/>
    <mergeCell ref="G669:J669"/>
    <mergeCell ref="A673:J673"/>
    <mergeCell ref="A675:B675"/>
    <mergeCell ref="C675:H675"/>
    <mergeCell ref="I675:J675"/>
    <mergeCell ref="C676:D676"/>
    <mergeCell ref="E676:F676"/>
    <mergeCell ref="G676:H676"/>
    <mergeCell ref="I676:J676"/>
    <mergeCell ref="K676:L676"/>
    <mergeCell ref="G678:J678"/>
    <mergeCell ref="A682:J682"/>
    <mergeCell ref="A684:B684"/>
    <mergeCell ref="C684:H684"/>
    <mergeCell ref="I684:J684"/>
    <mergeCell ref="C685:D685"/>
    <mergeCell ref="E685:F685"/>
    <mergeCell ref="G685:H685"/>
    <mergeCell ref="I685:J685"/>
    <mergeCell ref="K685:L685"/>
    <mergeCell ref="G687:J687"/>
    <mergeCell ref="A690:J690"/>
    <mergeCell ref="A692:B692"/>
    <mergeCell ref="C692:H692"/>
    <mergeCell ref="I692:J692"/>
    <mergeCell ref="C693:D693"/>
    <mergeCell ref="E693:F693"/>
    <mergeCell ref="G693:H693"/>
    <mergeCell ref="I693:J693"/>
    <mergeCell ref="K693:L693"/>
    <mergeCell ref="G695:J695"/>
    <mergeCell ref="A699:J699"/>
    <mergeCell ref="A701:B701"/>
    <mergeCell ref="C701:H701"/>
    <mergeCell ref="I701:J701"/>
    <mergeCell ref="C702:D702"/>
    <mergeCell ref="E702:F702"/>
    <mergeCell ref="G702:H702"/>
    <mergeCell ref="I702:J702"/>
    <mergeCell ref="K702:L702"/>
    <mergeCell ref="G704:J704"/>
    <mergeCell ref="A708:J708"/>
    <mergeCell ref="A710:B710"/>
    <mergeCell ref="C710:H710"/>
    <mergeCell ref="I710:J710"/>
    <mergeCell ref="C711:D711"/>
    <mergeCell ref="E711:F711"/>
    <mergeCell ref="G711:H711"/>
    <mergeCell ref="I711:J711"/>
    <mergeCell ref="K711:L711"/>
    <mergeCell ref="G713:J713"/>
    <mergeCell ref="A717:J717"/>
    <mergeCell ref="A719:B719"/>
    <mergeCell ref="C719:H719"/>
    <mergeCell ref="I719:J719"/>
    <mergeCell ref="C720:D720"/>
    <mergeCell ref="E720:F720"/>
    <mergeCell ref="G720:H720"/>
    <mergeCell ref="I720:J720"/>
    <mergeCell ref="K720:L720"/>
    <mergeCell ref="G722:J722"/>
    <mergeCell ref="A726:J726"/>
    <mergeCell ref="A728:B728"/>
    <mergeCell ref="C728:H728"/>
    <mergeCell ref="I728:J728"/>
    <mergeCell ref="C729:D729"/>
    <mergeCell ref="E729:F729"/>
    <mergeCell ref="G729:H729"/>
    <mergeCell ref="I729:J729"/>
    <mergeCell ref="K729:L729"/>
    <mergeCell ref="G731:J731"/>
    <mergeCell ref="A735:J735"/>
    <mergeCell ref="A737:B737"/>
    <mergeCell ref="C737:H737"/>
    <mergeCell ref="I737:J737"/>
    <mergeCell ref="C738:D738"/>
    <mergeCell ref="E738:F738"/>
    <mergeCell ref="G738:H738"/>
    <mergeCell ref="I738:J738"/>
    <mergeCell ref="K738:L738"/>
    <mergeCell ref="G740:J740"/>
    <mergeCell ref="A743:J743"/>
    <mergeCell ref="A745:B745"/>
    <mergeCell ref="C745:H745"/>
    <mergeCell ref="I745:J745"/>
    <mergeCell ref="C746:D746"/>
    <mergeCell ref="E746:F746"/>
    <mergeCell ref="G746:H746"/>
    <mergeCell ref="I746:J746"/>
    <mergeCell ref="K746:L746"/>
    <mergeCell ref="G748:J748"/>
    <mergeCell ref="A752:J752"/>
    <mergeCell ref="A754:B754"/>
    <mergeCell ref="C754:H754"/>
    <mergeCell ref="I754:J754"/>
    <mergeCell ref="C755:D755"/>
    <mergeCell ref="E755:F755"/>
    <mergeCell ref="G755:H755"/>
    <mergeCell ref="I755:J755"/>
    <mergeCell ref="K755:L755"/>
    <mergeCell ref="G757:J757"/>
    <mergeCell ref="A761:J761"/>
    <mergeCell ref="A763:B763"/>
    <mergeCell ref="C763:H763"/>
    <mergeCell ref="I763:J763"/>
    <mergeCell ref="C764:D764"/>
    <mergeCell ref="E764:F764"/>
    <mergeCell ref="G764:H764"/>
    <mergeCell ref="I764:J764"/>
    <mergeCell ref="K764:L764"/>
    <mergeCell ref="G766:J766"/>
    <mergeCell ref="A770:J770"/>
    <mergeCell ref="A772:B772"/>
    <mergeCell ref="C772:H772"/>
    <mergeCell ref="I772:J772"/>
    <mergeCell ref="C773:D773"/>
    <mergeCell ref="E773:F773"/>
    <mergeCell ref="G773:H773"/>
    <mergeCell ref="I773:J773"/>
    <mergeCell ref="K773:L773"/>
    <mergeCell ref="G775:J775"/>
    <mergeCell ref="A779:J779"/>
    <mergeCell ref="A781:B781"/>
    <mergeCell ref="C781:H781"/>
    <mergeCell ref="I781:J781"/>
    <mergeCell ref="C782:D782"/>
    <mergeCell ref="E782:F782"/>
    <mergeCell ref="G782:H782"/>
    <mergeCell ref="I782:J782"/>
    <mergeCell ref="K782:L782"/>
    <mergeCell ref="G784:J784"/>
    <mergeCell ref="A788:J788"/>
    <mergeCell ref="A790:B790"/>
    <mergeCell ref="C790:H790"/>
    <mergeCell ref="I790:J790"/>
    <mergeCell ref="C791:D791"/>
    <mergeCell ref="E791:F791"/>
    <mergeCell ref="G791:H791"/>
    <mergeCell ref="I791:J791"/>
    <mergeCell ref="K791:L791"/>
    <mergeCell ref="G793:J793"/>
    <mergeCell ref="A796:J796"/>
    <mergeCell ref="A798:B798"/>
    <mergeCell ref="C798:H798"/>
    <mergeCell ref="I798:J798"/>
    <mergeCell ref="C799:D799"/>
    <mergeCell ref="E799:F799"/>
    <mergeCell ref="G799:H799"/>
    <mergeCell ref="I799:J799"/>
    <mergeCell ref="K799:L799"/>
    <mergeCell ref="G801:J801"/>
    <mergeCell ref="A805:J805"/>
    <mergeCell ref="A807:B807"/>
    <mergeCell ref="C807:H807"/>
    <mergeCell ref="I807:J807"/>
    <mergeCell ref="C808:D808"/>
    <mergeCell ref="E808:F808"/>
    <mergeCell ref="G808:H808"/>
    <mergeCell ref="I808:J808"/>
    <mergeCell ref="K808:L808"/>
    <mergeCell ref="G810:J810"/>
    <mergeCell ref="A814:J814"/>
    <mergeCell ref="A816:B816"/>
    <mergeCell ref="C816:H816"/>
    <mergeCell ref="I816:J816"/>
    <mergeCell ref="C817:D817"/>
    <mergeCell ref="E817:F817"/>
    <mergeCell ref="G817:H817"/>
    <mergeCell ref="I817:J817"/>
    <mergeCell ref="K817:L817"/>
    <mergeCell ref="G819:J819"/>
    <mergeCell ref="A823:J823"/>
    <mergeCell ref="A825:B825"/>
    <mergeCell ref="C825:H825"/>
    <mergeCell ref="I825:J825"/>
    <mergeCell ref="C826:D826"/>
    <mergeCell ref="E826:F826"/>
    <mergeCell ref="G826:H826"/>
    <mergeCell ref="I826:J826"/>
    <mergeCell ref="K826:L826"/>
    <mergeCell ref="G828:J828"/>
    <mergeCell ref="A832:J832"/>
    <mergeCell ref="A834:B834"/>
    <mergeCell ref="C834:H834"/>
    <mergeCell ref="I834:J834"/>
    <mergeCell ref="C835:D835"/>
    <mergeCell ref="E835:F835"/>
    <mergeCell ref="G835:H835"/>
    <mergeCell ref="I835:J835"/>
    <mergeCell ref="K835:L835"/>
    <mergeCell ref="G837:J837"/>
    <mergeCell ref="A841:J841"/>
    <mergeCell ref="A843:B843"/>
    <mergeCell ref="C843:H843"/>
    <mergeCell ref="I843:J843"/>
    <mergeCell ref="C844:D844"/>
    <mergeCell ref="E844:F844"/>
    <mergeCell ref="G844:H844"/>
    <mergeCell ref="I844:J844"/>
    <mergeCell ref="K844:L844"/>
    <mergeCell ref="G846:J846"/>
  </mergeCells>
  <printOptions/>
  <pageMargins left="0.5201388888888889" right="0.3597222222222222" top="0.32013888888888886" bottom="0.15902777777777777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76"/>
  <sheetViews>
    <sheetView zoomScale="75" zoomScaleNormal="75" zoomScalePageLayoutView="0" workbookViewId="0" topLeftCell="A1">
      <selection activeCell="F3" sqref="F3"/>
    </sheetView>
  </sheetViews>
  <sheetFormatPr defaultColWidth="9.00390625" defaultRowHeight="12.75"/>
  <cols>
    <col min="1" max="1" width="5.75390625" style="156" customWidth="1"/>
    <col min="2" max="2" width="13.75390625" style="156" customWidth="1"/>
    <col min="3" max="3" width="8.875" style="156" customWidth="1"/>
    <col min="4" max="4" width="13.125" style="156" customWidth="1"/>
    <col min="5" max="5" width="1.75390625" style="156" customWidth="1"/>
    <col min="6" max="6" width="12.00390625" style="156" customWidth="1"/>
    <col min="7" max="7" width="2.25390625" style="156" customWidth="1"/>
    <col min="8" max="8" width="12.25390625" style="156" customWidth="1"/>
    <col min="9" max="9" width="1.75390625" style="156" customWidth="1"/>
    <col min="10" max="10" width="10.625" style="156" customWidth="1"/>
    <col min="11" max="11" width="2.625" style="156" customWidth="1"/>
    <col min="12" max="12" width="12.00390625" style="156" customWidth="1"/>
    <col min="13" max="13" width="1.75390625" style="156" customWidth="1"/>
    <col min="14" max="14" width="8.625" style="156" customWidth="1"/>
    <col min="15" max="15" width="3.125" style="156" customWidth="1"/>
    <col min="16" max="16" width="18.25390625" style="156" customWidth="1"/>
    <col min="17" max="17" width="2.625" style="156" customWidth="1"/>
    <col min="18" max="18" width="9.125" style="157" customWidth="1"/>
  </cols>
  <sheetData>
    <row r="1" spans="1:17" ht="18">
      <c r="A1" s="163"/>
      <c r="B1" s="404"/>
      <c r="C1" s="404"/>
      <c r="D1" s="404"/>
      <c r="E1" s="404"/>
      <c r="F1" s="404"/>
      <c r="G1" s="404"/>
      <c r="H1" s="404"/>
      <c r="I1" s="404"/>
      <c r="J1" s="404"/>
      <c r="K1" s="164"/>
      <c r="L1" s="390"/>
      <c r="M1" s="390"/>
      <c r="N1" s="390"/>
      <c r="O1" s="390"/>
      <c r="P1" s="390"/>
      <c r="Q1" s="390"/>
    </row>
    <row r="2" spans="1:16" ht="15.75">
      <c r="A2" s="165"/>
      <c r="B2" s="41"/>
      <c r="C2" s="166"/>
      <c r="D2" s="167"/>
      <c r="E2" s="167"/>
      <c r="F2" s="167"/>
      <c r="G2" s="168"/>
      <c r="H2" s="167"/>
      <c r="I2" s="167"/>
      <c r="J2" s="167"/>
      <c r="K2" s="168"/>
      <c r="L2" s="167"/>
      <c r="M2" s="167"/>
      <c r="N2" s="167"/>
      <c r="O2" s="168"/>
      <c r="P2" s="167"/>
    </row>
    <row r="3" spans="1:16" ht="15.75">
      <c r="A3" s="165"/>
      <c r="B3" s="169"/>
      <c r="C3" s="166"/>
      <c r="D3" s="167"/>
      <c r="E3" s="167"/>
      <c r="F3" s="167"/>
      <c r="G3" s="168"/>
      <c r="H3" s="167"/>
      <c r="I3" s="167"/>
      <c r="J3" s="167"/>
      <c r="K3" s="168"/>
      <c r="L3" s="167"/>
      <c r="M3" s="167"/>
      <c r="N3" s="167"/>
      <c r="O3" s="168"/>
      <c r="P3" s="167"/>
    </row>
    <row r="4" spans="1:16" ht="18">
      <c r="A4" s="165"/>
      <c r="B4" s="169"/>
      <c r="C4" s="170"/>
      <c r="D4" s="401"/>
      <c r="E4" s="401"/>
      <c r="F4" s="401"/>
      <c r="G4" s="168"/>
      <c r="H4" s="167"/>
      <c r="I4" s="167"/>
      <c r="J4" s="167"/>
      <c r="K4" s="168"/>
      <c r="L4" s="167"/>
      <c r="M4" s="167"/>
      <c r="N4" s="167"/>
      <c r="O4" s="168"/>
      <c r="P4" s="167"/>
    </row>
    <row r="5" spans="1:16" ht="15.75">
      <c r="A5" s="172"/>
      <c r="B5" s="169"/>
      <c r="C5" s="159"/>
      <c r="D5" s="173"/>
      <c r="E5" s="174"/>
      <c r="F5" s="175"/>
      <c r="G5" s="176"/>
      <c r="H5" s="167"/>
      <c r="I5" s="167"/>
      <c r="J5" s="167"/>
      <c r="K5" s="168"/>
      <c r="L5" s="167"/>
      <c r="M5" s="167"/>
      <c r="N5" s="167"/>
      <c r="O5" s="168"/>
      <c r="P5" s="167"/>
    </row>
    <row r="6" spans="1:16" ht="15.75">
      <c r="A6" s="165"/>
      <c r="B6" s="169"/>
      <c r="C6" s="166"/>
      <c r="D6" s="162"/>
      <c r="E6" s="162"/>
      <c r="F6" s="162"/>
      <c r="G6" s="177"/>
      <c r="H6" s="401"/>
      <c r="I6" s="401"/>
      <c r="J6" s="401"/>
      <c r="K6" s="168"/>
      <c r="L6" s="167"/>
      <c r="M6" s="167"/>
      <c r="N6" s="167"/>
      <c r="O6" s="168"/>
      <c r="P6" s="167"/>
    </row>
    <row r="7" spans="1:16" ht="15.75">
      <c r="A7" s="165"/>
      <c r="B7" s="169"/>
      <c r="C7" s="166"/>
      <c r="D7" s="162"/>
      <c r="E7" s="162"/>
      <c r="F7" s="162"/>
      <c r="G7" s="177"/>
      <c r="H7" s="174"/>
      <c r="I7" s="174"/>
      <c r="J7" s="174"/>
      <c r="K7" s="176"/>
      <c r="L7" s="167"/>
      <c r="M7" s="167"/>
      <c r="N7" s="167"/>
      <c r="O7" s="168"/>
      <c r="P7" s="167"/>
    </row>
    <row r="8" spans="1:16" ht="18">
      <c r="A8" s="165"/>
      <c r="B8" s="169"/>
      <c r="C8" s="170"/>
      <c r="D8" s="401"/>
      <c r="E8" s="401"/>
      <c r="F8" s="401"/>
      <c r="G8" s="178"/>
      <c r="H8" s="162"/>
      <c r="I8" s="162"/>
      <c r="J8" s="162"/>
      <c r="K8" s="177"/>
      <c r="L8" s="167"/>
      <c r="M8" s="167"/>
      <c r="N8" s="167"/>
      <c r="O8" s="168"/>
      <c r="P8" s="167"/>
    </row>
    <row r="9" spans="1:16" ht="15.75">
      <c r="A9" s="165"/>
      <c r="B9" s="169"/>
      <c r="C9" s="166"/>
      <c r="D9" s="179"/>
      <c r="E9" s="174"/>
      <c r="F9" s="180"/>
      <c r="G9" s="168"/>
      <c r="H9" s="162"/>
      <c r="I9" s="162"/>
      <c r="J9" s="162"/>
      <c r="K9" s="177"/>
      <c r="L9" s="167"/>
      <c r="M9" s="167"/>
      <c r="N9" s="167"/>
      <c r="O9" s="168"/>
      <c r="P9" s="167"/>
    </row>
    <row r="10" spans="1:16" ht="15.75">
      <c r="A10" s="165"/>
      <c r="B10" s="169"/>
      <c r="C10" s="166"/>
      <c r="D10" s="167"/>
      <c r="E10" s="167"/>
      <c r="F10" s="167"/>
      <c r="G10" s="168"/>
      <c r="H10" s="162"/>
      <c r="I10" s="162"/>
      <c r="J10" s="162"/>
      <c r="K10" s="177"/>
      <c r="L10" s="401"/>
      <c r="M10" s="401"/>
      <c r="N10" s="401"/>
      <c r="O10" s="168"/>
      <c r="P10" s="167"/>
    </row>
    <row r="11" spans="1:16" ht="15.75">
      <c r="A11" s="165"/>
      <c r="B11" s="169"/>
      <c r="C11" s="166"/>
      <c r="D11" s="167"/>
      <c r="E11" s="167"/>
      <c r="F11" s="167"/>
      <c r="G11" s="168"/>
      <c r="H11" s="162"/>
      <c r="I11" s="162"/>
      <c r="J11" s="162"/>
      <c r="K11" s="177"/>
      <c r="L11" s="402"/>
      <c r="M11" s="402"/>
      <c r="N11" s="402"/>
      <c r="O11" s="176"/>
      <c r="P11" s="167"/>
    </row>
    <row r="12" spans="1:16" ht="18">
      <c r="A12" s="165"/>
      <c r="B12" s="169"/>
      <c r="C12" s="170"/>
      <c r="D12" s="401"/>
      <c r="E12" s="401"/>
      <c r="F12" s="401"/>
      <c r="G12" s="168"/>
      <c r="H12" s="162"/>
      <c r="I12" s="162"/>
      <c r="J12" s="162"/>
      <c r="K12" s="177"/>
      <c r="L12" s="162"/>
      <c r="M12" s="162"/>
      <c r="N12" s="162"/>
      <c r="O12" s="177"/>
      <c r="P12" s="167"/>
    </row>
    <row r="13" spans="1:16" ht="15.75">
      <c r="A13" s="165"/>
      <c r="B13" s="169"/>
      <c r="C13" s="166"/>
      <c r="D13" s="173"/>
      <c r="E13" s="174"/>
      <c r="F13" s="175"/>
      <c r="G13" s="176"/>
      <c r="H13" s="162"/>
      <c r="I13" s="162"/>
      <c r="J13" s="162"/>
      <c r="K13" s="177"/>
      <c r="L13" s="162"/>
      <c r="M13" s="162"/>
      <c r="N13" s="162"/>
      <c r="O13" s="177"/>
      <c r="P13" s="167"/>
    </row>
    <row r="14" spans="1:16" ht="15.75">
      <c r="A14" s="165"/>
      <c r="B14" s="169"/>
      <c r="C14" s="166"/>
      <c r="D14" s="162"/>
      <c r="E14" s="162"/>
      <c r="F14" s="162"/>
      <c r="G14" s="177"/>
      <c r="H14" s="401"/>
      <c r="I14" s="401"/>
      <c r="J14" s="401"/>
      <c r="K14" s="178"/>
      <c r="L14" s="162"/>
      <c r="M14" s="162"/>
      <c r="N14" s="162"/>
      <c r="O14" s="177"/>
      <c r="P14" s="167"/>
    </row>
    <row r="15" spans="1:16" ht="15.75">
      <c r="A15" s="172"/>
      <c r="B15" s="169"/>
      <c r="C15" s="166"/>
      <c r="D15" s="162"/>
      <c r="E15" s="162"/>
      <c r="F15" s="162"/>
      <c r="G15" s="177"/>
      <c r="H15" s="181"/>
      <c r="I15" s="174"/>
      <c r="J15" s="181"/>
      <c r="K15" s="168"/>
      <c r="L15" s="162"/>
      <c r="M15" s="162"/>
      <c r="N15" s="162"/>
      <c r="O15" s="177"/>
      <c r="P15" s="167"/>
    </row>
    <row r="16" spans="1:16" ht="18">
      <c r="A16" s="165"/>
      <c r="B16" s="169"/>
      <c r="C16" s="170"/>
      <c r="D16" s="401"/>
      <c r="E16" s="401"/>
      <c r="F16" s="401"/>
      <c r="G16" s="178"/>
      <c r="H16" s="167"/>
      <c r="I16" s="167"/>
      <c r="J16" s="167"/>
      <c r="K16" s="168"/>
      <c r="L16" s="162"/>
      <c r="M16" s="162"/>
      <c r="N16" s="162"/>
      <c r="O16" s="177"/>
      <c r="P16" s="167"/>
    </row>
    <row r="17" spans="1:16" ht="15.75">
      <c r="A17" s="165"/>
      <c r="B17" s="169"/>
      <c r="C17" s="166"/>
      <c r="D17" s="179"/>
      <c r="E17" s="174"/>
      <c r="F17" s="180"/>
      <c r="G17" s="168"/>
      <c r="H17" s="167"/>
      <c r="I17" s="167"/>
      <c r="J17" s="167"/>
      <c r="K17" s="168"/>
      <c r="L17" s="162"/>
      <c r="M17" s="162"/>
      <c r="N17" s="162"/>
      <c r="O17" s="177"/>
      <c r="P17" s="167"/>
    </row>
    <row r="18" spans="1:18" ht="15.75">
      <c r="A18" s="165"/>
      <c r="B18" s="169"/>
      <c r="C18" s="166"/>
      <c r="D18" s="167"/>
      <c r="E18" s="167"/>
      <c r="F18" s="167"/>
      <c r="G18" s="168"/>
      <c r="H18" s="167"/>
      <c r="I18" s="167"/>
      <c r="J18" s="167"/>
      <c r="K18" s="168"/>
      <c r="L18" s="162"/>
      <c r="M18" s="162"/>
      <c r="N18" s="162"/>
      <c r="O18" s="177"/>
      <c r="P18" s="403"/>
      <c r="Q18" s="403"/>
      <c r="R18" s="403"/>
    </row>
    <row r="19" spans="1:16" ht="15.75">
      <c r="A19" s="165"/>
      <c r="B19" s="169"/>
      <c r="C19" s="166"/>
      <c r="D19" s="167"/>
      <c r="E19" s="167"/>
      <c r="F19" s="167"/>
      <c r="G19" s="168"/>
      <c r="H19" s="167"/>
      <c r="I19" s="167"/>
      <c r="J19" s="167"/>
      <c r="K19" s="168"/>
      <c r="L19" s="162"/>
      <c r="M19" s="162"/>
      <c r="N19" s="162"/>
      <c r="O19" s="177"/>
      <c r="P19" s="182"/>
    </row>
    <row r="20" spans="1:16" ht="18">
      <c r="A20" s="165"/>
      <c r="B20" s="169"/>
      <c r="C20" s="170"/>
      <c r="D20" s="401"/>
      <c r="E20" s="401"/>
      <c r="F20" s="401"/>
      <c r="G20" s="168"/>
      <c r="H20" s="167"/>
      <c r="I20" s="167"/>
      <c r="J20" s="167"/>
      <c r="K20" s="168"/>
      <c r="L20" s="162"/>
      <c r="M20" s="162"/>
      <c r="N20" s="162"/>
      <c r="O20" s="177"/>
      <c r="P20" s="167"/>
    </row>
    <row r="21" spans="1:16" ht="15.75">
      <c r="A21" s="172"/>
      <c r="B21" s="169"/>
      <c r="C21" s="166"/>
      <c r="D21" s="173"/>
      <c r="E21" s="174"/>
      <c r="F21" s="175"/>
      <c r="G21" s="176"/>
      <c r="H21" s="167"/>
      <c r="I21" s="167"/>
      <c r="J21" s="167"/>
      <c r="K21" s="168"/>
      <c r="L21" s="162"/>
      <c r="M21" s="162"/>
      <c r="N21" s="162"/>
      <c r="O21" s="177"/>
      <c r="P21" s="167"/>
    </row>
    <row r="22" spans="1:16" ht="15.75">
      <c r="A22" s="165"/>
      <c r="B22" s="169"/>
      <c r="C22" s="166"/>
      <c r="D22" s="162"/>
      <c r="E22" s="162"/>
      <c r="F22" s="162"/>
      <c r="G22" s="177"/>
      <c r="H22" s="401"/>
      <c r="I22" s="401"/>
      <c r="J22" s="401"/>
      <c r="K22" s="168"/>
      <c r="L22" s="162"/>
      <c r="M22" s="162"/>
      <c r="N22" s="162"/>
      <c r="O22" s="177"/>
      <c r="P22" s="167"/>
    </row>
    <row r="23" spans="1:16" ht="15.75">
      <c r="A23" s="165"/>
      <c r="B23" s="169"/>
      <c r="C23" s="166"/>
      <c r="D23" s="162"/>
      <c r="E23" s="162"/>
      <c r="F23" s="162"/>
      <c r="G23" s="177"/>
      <c r="H23" s="174"/>
      <c r="I23" s="174"/>
      <c r="J23" s="174"/>
      <c r="K23" s="176"/>
      <c r="L23" s="162"/>
      <c r="M23" s="162"/>
      <c r="N23" s="162"/>
      <c r="O23" s="177"/>
      <c r="P23" s="167"/>
    </row>
    <row r="24" spans="1:16" ht="18">
      <c r="A24" s="165"/>
      <c r="B24" s="169"/>
      <c r="C24" s="170"/>
      <c r="D24" s="401"/>
      <c r="E24" s="401"/>
      <c r="F24" s="401"/>
      <c r="G24" s="178"/>
      <c r="H24" s="162"/>
      <c r="I24" s="162"/>
      <c r="J24" s="162"/>
      <c r="K24" s="177"/>
      <c r="L24" s="162"/>
      <c r="M24" s="162"/>
      <c r="N24" s="162"/>
      <c r="O24" s="177"/>
      <c r="P24" s="167"/>
    </row>
    <row r="25" spans="1:16" ht="15.75">
      <c r="A25" s="165"/>
      <c r="B25" s="169"/>
      <c r="C25" s="166"/>
      <c r="D25" s="179"/>
      <c r="E25" s="174"/>
      <c r="F25" s="180"/>
      <c r="G25" s="168"/>
      <c r="H25" s="162"/>
      <c r="I25" s="162"/>
      <c r="J25" s="162"/>
      <c r="K25" s="177"/>
      <c r="L25" s="162"/>
      <c r="M25" s="162"/>
      <c r="N25" s="162"/>
      <c r="O25" s="177"/>
      <c r="P25" s="167"/>
    </row>
    <row r="26" spans="1:16" ht="15.75">
      <c r="A26" s="165"/>
      <c r="B26" s="169"/>
      <c r="C26" s="166"/>
      <c r="D26" s="167"/>
      <c r="E26" s="167"/>
      <c r="F26" s="167"/>
      <c r="G26" s="168"/>
      <c r="H26" s="162"/>
      <c r="I26" s="162"/>
      <c r="J26" s="162"/>
      <c r="K26" s="177"/>
      <c r="L26" s="401"/>
      <c r="M26" s="401"/>
      <c r="N26" s="401"/>
      <c r="O26" s="178"/>
      <c r="P26" s="167"/>
    </row>
    <row r="27" spans="1:16" ht="15.75">
      <c r="A27" s="165"/>
      <c r="B27" s="169"/>
      <c r="C27" s="166"/>
      <c r="D27" s="167"/>
      <c r="E27" s="167"/>
      <c r="F27" s="167"/>
      <c r="G27" s="168"/>
      <c r="H27" s="162"/>
      <c r="I27" s="162"/>
      <c r="J27" s="162"/>
      <c r="K27" s="177"/>
      <c r="L27" s="402"/>
      <c r="M27" s="402"/>
      <c r="N27" s="402"/>
      <c r="O27" s="168"/>
      <c r="P27" s="167"/>
    </row>
    <row r="28" spans="1:16" ht="18">
      <c r="A28" s="165"/>
      <c r="B28" s="169"/>
      <c r="C28" s="170"/>
      <c r="D28" s="401"/>
      <c r="E28" s="401"/>
      <c r="F28" s="401"/>
      <c r="G28" s="168"/>
      <c r="H28" s="162"/>
      <c r="I28" s="162"/>
      <c r="J28" s="162"/>
      <c r="K28" s="177"/>
      <c r="L28" s="167"/>
      <c r="M28" s="167"/>
      <c r="N28" s="167"/>
      <c r="O28" s="168"/>
      <c r="P28" s="167"/>
    </row>
    <row r="29" spans="1:16" ht="15.75">
      <c r="A29" s="165"/>
      <c r="B29" s="169"/>
      <c r="C29" s="166"/>
      <c r="D29" s="173"/>
      <c r="E29" s="174"/>
      <c r="F29" s="175"/>
      <c r="G29" s="176"/>
      <c r="H29" s="162"/>
      <c r="I29" s="162"/>
      <c r="J29" s="162"/>
      <c r="K29" s="177"/>
      <c r="L29" s="167"/>
      <c r="M29" s="167"/>
      <c r="N29" s="167"/>
      <c r="O29" s="168"/>
      <c r="P29" s="167"/>
    </row>
    <row r="30" spans="1:16" ht="15.75">
      <c r="A30" s="165"/>
      <c r="B30" s="169"/>
      <c r="C30" s="166"/>
      <c r="D30" s="162"/>
      <c r="E30" s="162"/>
      <c r="F30" s="162"/>
      <c r="G30" s="177"/>
      <c r="H30" s="401"/>
      <c r="I30" s="401"/>
      <c r="J30" s="401"/>
      <c r="K30" s="178"/>
      <c r="L30" s="167"/>
      <c r="M30" s="167"/>
      <c r="N30" s="167"/>
      <c r="O30" s="168"/>
      <c r="P30" s="167"/>
    </row>
    <row r="31" spans="1:16" ht="15.75">
      <c r="A31" s="172"/>
      <c r="B31" s="169"/>
      <c r="C31" s="166"/>
      <c r="D31" s="162"/>
      <c r="E31" s="162"/>
      <c r="F31" s="162"/>
      <c r="G31" s="177"/>
      <c r="H31" s="181"/>
      <c r="I31" s="174"/>
      <c r="J31" s="181"/>
      <c r="K31" s="168"/>
      <c r="L31" s="167"/>
      <c r="M31" s="167"/>
      <c r="N31" s="167"/>
      <c r="O31" s="168"/>
      <c r="P31" s="167"/>
    </row>
    <row r="32" spans="1:17" ht="18">
      <c r="A32" s="165"/>
      <c r="B32" s="169"/>
      <c r="C32" s="170"/>
      <c r="D32" s="401"/>
      <c r="E32" s="401"/>
      <c r="F32" s="401"/>
      <c r="G32" s="178"/>
      <c r="H32" s="167"/>
      <c r="I32" s="167"/>
      <c r="J32" s="167"/>
      <c r="K32" s="166"/>
      <c r="L32" s="395"/>
      <c r="M32" s="395"/>
      <c r="N32" s="395"/>
      <c r="O32" s="166"/>
      <c r="P32" s="162"/>
      <c r="Q32" s="155"/>
    </row>
    <row r="33" spans="1:17" ht="15.75">
      <c r="A33" s="165"/>
      <c r="B33" s="169"/>
      <c r="C33" s="166"/>
      <c r="D33" s="179"/>
      <c r="E33" s="174"/>
      <c r="F33" s="180"/>
      <c r="G33" s="168"/>
      <c r="H33" s="167"/>
      <c r="I33" s="167"/>
      <c r="J33" s="167"/>
      <c r="K33" s="166"/>
      <c r="L33" s="162"/>
      <c r="M33" s="162"/>
      <c r="N33" s="162"/>
      <c r="O33" s="166"/>
      <c r="P33" s="162"/>
      <c r="Q33" s="183"/>
    </row>
    <row r="34" spans="1:17" ht="15.75">
      <c r="A34" s="165"/>
      <c r="B34" s="41"/>
      <c r="C34" s="166"/>
      <c r="D34" s="167"/>
      <c r="E34" s="167"/>
      <c r="F34" s="167"/>
      <c r="G34" s="168"/>
      <c r="H34" s="167"/>
      <c r="I34" s="167"/>
      <c r="J34" s="167"/>
      <c r="K34" s="166"/>
      <c r="L34" s="395"/>
      <c r="M34" s="395"/>
      <c r="N34" s="395"/>
      <c r="O34" s="166"/>
      <c r="P34" s="162"/>
      <c r="Q34" s="155"/>
    </row>
    <row r="35" spans="1:17" ht="18">
      <c r="A35" s="163"/>
      <c r="B35" s="389"/>
      <c r="C35" s="389"/>
      <c r="D35" s="389"/>
      <c r="E35" s="389"/>
      <c r="F35" s="389"/>
      <c r="G35" s="389"/>
      <c r="H35" s="389"/>
      <c r="I35" s="389"/>
      <c r="J35" s="389"/>
      <c r="K35" s="164"/>
      <c r="L35" s="390"/>
      <c r="M35" s="390"/>
      <c r="N35" s="390"/>
      <c r="O35" s="390"/>
      <c r="P35" s="390"/>
      <c r="Q35" s="390"/>
    </row>
    <row r="36" spans="1:16" ht="15.75">
      <c r="A36" s="165"/>
      <c r="B36" s="41"/>
      <c r="C36" s="168"/>
      <c r="D36" s="167"/>
      <c r="E36" s="167"/>
      <c r="F36" s="167"/>
      <c r="G36" s="168"/>
      <c r="H36" s="167"/>
      <c r="I36" s="167"/>
      <c r="J36" s="167"/>
      <c r="K36" s="168"/>
      <c r="L36" s="167"/>
      <c r="M36" s="167"/>
      <c r="N36" s="167"/>
      <c r="O36" s="168"/>
      <c r="P36" s="167"/>
    </row>
    <row r="37" spans="1:16" ht="15.75">
      <c r="A37" s="165"/>
      <c r="B37" s="169"/>
      <c r="C37" s="168"/>
      <c r="D37" s="167"/>
      <c r="E37" s="167"/>
      <c r="F37" s="167"/>
      <c r="G37" s="168"/>
      <c r="H37" s="167"/>
      <c r="I37" s="167"/>
      <c r="J37" s="167"/>
      <c r="K37" s="168"/>
      <c r="L37" s="167"/>
      <c r="M37" s="167"/>
      <c r="N37" s="167"/>
      <c r="O37" s="168"/>
      <c r="P37" s="167"/>
    </row>
    <row r="38" spans="1:16" ht="15.75">
      <c r="A38" s="165"/>
      <c r="B38" s="184"/>
      <c r="C38" s="152"/>
      <c r="D38" s="393"/>
      <c r="E38" s="393"/>
      <c r="F38" s="393"/>
      <c r="G38" s="168"/>
      <c r="H38" s="167"/>
      <c r="I38" s="167"/>
      <c r="J38" s="167"/>
      <c r="K38" s="168"/>
      <c r="L38" s="167"/>
      <c r="M38" s="167"/>
      <c r="N38" s="167"/>
      <c r="O38" s="168"/>
      <c r="P38" s="167"/>
    </row>
    <row r="39" spans="1:16" ht="15.75">
      <c r="A39" s="172"/>
      <c r="B39" s="185"/>
      <c r="C39" s="186"/>
      <c r="D39" s="173"/>
      <c r="E39" s="174"/>
      <c r="F39" s="175"/>
      <c r="G39" s="176"/>
      <c r="H39" s="167"/>
      <c r="I39" s="167"/>
      <c r="J39" s="167"/>
      <c r="K39" s="168"/>
      <c r="L39" s="167"/>
      <c r="M39" s="167"/>
      <c r="N39" s="167"/>
      <c r="O39" s="168"/>
      <c r="P39" s="167"/>
    </row>
    <row r="40" spans="1:16" ht="15.75">
      <c r="A40" s="165"/>
      <c r="B40" s="169"/>
      <c r="C40" s="168"/>
      <c r="D40" s="162"/>
      <c r="E40" s="162"/>
      <c r="F40" s="162"/>
      <c r="G40" s="177"/>
      <c r="H40" s="393"/>
      <c r="I40" s="393"/>
      <c r="J40" s="393"/>
      <c r="K40" s="168"/>
      <c r="L40" s="167"/>
      <c r="M40" s="167"/>
      <c r="N40" s="167"/>
      <c r="O40" s="168"/>
      <c r="P40" s="167"/>
    </row>
    <row r="41" spans="1:16" ht="15.75">
      <c r="A41" s="165"/>
      <c r="B41" s="169"/>
      <c r="C41" s="168"/>
      <c r="D41" s="162"/>
      <c r="E41" s="162"/>
      <c r="F41" s="162"/>
      <c r="G41" s="177"/>
      <c r="H41" s="174"/>
      <c r="I41" s="174"/>
      <c r="J41" s="174"/>
      <c r="K41" s="176"/>
      <c r="L41" s="167"/>
      <c r="M41" s="167"/>
      <c r="N41" s="167"/>
      <c r="O41" s="168"/>
      <c r="P41" s="167"/>
    </row>
    <row r="42" spans="1:16" ht="15.75">
      <c r="A42" s="165"/>
      <c r="B42" s="184"/>
      <c r="C42" s="176"/>
      <c r="D42" s="393"/>
      <c r="E42" s="393"/>
      <c r="F42" s="393"/>
      <c r="G42" s="178"/>
      <c r="H42" s="162"/>
      <c r="I42" s="162"/>
      <c r="J42" s="162"/>
      <c r="K42" s="177"/>
      <c r="L42" s="167"/>
      <c r="M42" s="167"/>
      <c r="N42" s="167"/>
      <c r="O42" s="168"/>
      <c r="P42" s="167"/>
    </row>
    <row r="43" spans="1:16" ht="15.75">
      <c r="A43" s="165"/>
      <c r="B43" s="171"/>
      <c r="C43" s="178"/>
      <c r="D43" s="179"/>
      <c r="E43" s="174"/>
      <c r="F43" s="180"/>
      <c r="G43" s="168"/>
      <c r="H43" s="162"/>
      <c r="I43" s="162"/>
      <c r="J43" s="162"/>
      <c r="K43" s="177"/>
      <c r="L43" s="167"/>
      <c r="M43" s="167"/>
      <c r="N43" s="167"/>
      <c r="O43" s="168"/>
      <c r="P43" s="167"/>
    </row>
    <row r="44" spans="1:16" ht="15.75">
      <c r="A44" s="165"/>
      <c r="B44" s="169"/>
      <c r="C44" s="168"/>
      <c r="D44" s="167"/>
      <c r="E44" s="167"/>
      <c r="F44" s="167"/>
      <c r="G44" s="168"/>
      <c r="H44" s="162"/>
      <c r="I44" s="162"/>
      <c r="J44" s="162"/>
      <c r="K44" s="177"/>
      <c r="L44" s="393"/>
      <c r="M44" s="393"/>
      <c r="N44" s="393"/>
      <c r="O44" s="168"/>
      <c r="P44" s="167"/>
    </row>
    <row r="45" spans="1:16" ht="15.75">
      <c r="A45" s="165"/>
      <c r="B45" s="169"/>
      <c r="C45" s="168"/>
      <c r="D45" s="167"/>
      <c r="E45" s="167"/>
      <c r="F45" s="167"/>
      <c r="G45" s="168"/>
      <c r="H45" s="162"/>
      <c r="I45" s="162"/>
      <c r="J45" s="162"/>
      <c r="K45" s="177"/>
      <c r="L45" s="174"/>
      <c r="M45" s="174"/>
      <c r="N45" s="174"/>
      <c r="O45" s="176"/>
      <c r="P45" s="167"/>
    </row>
    <row r="46" spans="1:16" ht="15.75">
      <c r="A46" s="165"/>
      <c r="B46" s="184"/>
      <c r="C46" s="176"/>
      <c r="D46" s="393"/>
      <c r="E46" s="393"/>
      <c r="F46" s="393"/>
      <c r="G46" s="168"/>
      <c r="H46" s="162"/>
      <c r="I46" s="162"/>
      <c r="J46" s="162"/>
      <c r="K46" s="177"/>
      <c r="L46" s="162"/>
      <c r="M46" s="162"/>
      <c r="N46" s="162"/>
      <c r="O46" s="177"/>
      <c r="P46" s="167"/>
    </row>
    <row r="47" spans="1:16" ht="15.75">
      <c r="A47" s="165"/>
      <c r="B47" s="171"/>
      <c r="C47" s="178"/>
      <c r="D47" s="173"/>
      <c r="E47" s="174"/>
      <c r="F47" s="175"/>
      <c r="G47" s="176"/>
      <c r="H47" s="162"/>
      <c r="I47" s="162"/>
      <c r="J47" s="162"/>
      <c r="K47" s="177"/>
      <c r="L47" s="162"/>
      <c r="M47" s="162"/>
      <c r="N47" s="162"/>
      <c r="O47" s="177"/>
      <c r="P47" s="167"/>
    </row>
    <row r="48" spans="1:16" ht="15.75">
      <c r="A48" s="165"/>
      <c r="B48" s="169"/>
      <c r="C48" s="168"/>
      <c r="D48" s="162"/>
      <c r="E48" s="162"/>
      <c r="F48" s="162"/>
      <c r="G48" s="177"/>
      <c r="H48" s="393"/>
      <c r="I48" s="393"/>
      <c r="J48" s="393"/>
      <c r="K48" s="178"/>
      <c r="L48" s="162"/>
      <c r="M48" s="162"/>
      <c r="N48" s="162"/>
      <c r="O48" s="177"/>
      <c r="P48" s="167"/>
    </row>
    <row r="49" spans="1:16" ht="15.75">
      <c r="A49" s="172"/>
      <c r="B49" s="169"/>
      <c r="C49" s="168"/>
      <c r="D49" s="162"/>
      <c r="E49" s="162"/>
      <c r="F49" s="162"/>
      <c r="G49" s="177"/>
      <c r="H49" s="181"/>
      <c r="I49" s="174"/>
      <c r="J49" s="181"/>
      <c r="K49" s="168"/>
      <c r="L49" s="162"/>
      <c r="M49" s="162"/>
      <c r="N49" s="162"/>
      <c r="O49" s="177"/>
      <c r="P49" s="167"/>
    </row>
    <row r="50" spans="1:16" ht="15.75">
      <c r="A50" s="165"/>
      <c r="B50" s="184"/>
      <c r="C50" s="176"/>
      <c r="D50" s="393"/>
      <c r="E50" s="393"/>
      <c r="F50" s="393"/>
      <c r="G50" s="178"/>
      <c r="H50" s="167"/>
      <c r="I50" s="167"/>
      <c r="J50" s="167"/>
      <c r="K50" s="168"/>
      <c r="L50" s="162"/>
      <c r="M50" s="162"/>
      <c r="N50" s="162"/>
      <c r="O50" s="177"/>
      <c r="P50" s="167"/>
    </row>
    <row r="51" spans="1:16" ht="15.75">
      <c r="A51" s="165"/>
      <c r="B51" s="171"/>
      <c r="C51" s="178"/>
      <c r="D51" s="179"/>
      <c r="E51" s="174"/>
      <c r="F51" s="180"/>
      <c r="G51" s="168"/>
      <c r="H51" s="167"/>
      <c r="I51" s="167"/>
      <c r="J51" s="167"/>
      <c r="K51" s="168"/>
      <c r="L51" s="162"/>
      <c r="M51" s="162"/>
      <c r="N51" s="162"/>
      <c r="O51" s="177"/>
      <c r="P51" s="167"/>
    </row>
    <row r="52" spans="1:17" ht="15.75">
      <c r="A52" s="165"/>
      <c r="B52" s="169"/>
      <c r="C52" s="168"/>
      <c r="D52" s="167"/>
      <c r="E52" s="167"/>
      <c r="F52" s="167"/>
      <c r="G52" s="168"/>
      <c r="H52" s="167"/>
      <c r="I52" s="167"/>
      <c r="J52" s="167"/>
      <c r="K52" s="168"/>
      <c r="L52" s="162"/>
      <c r="M52" s="162"/>
      <c r="N52" s="162"/>
      <c r="O52" s="177"/>
      <c r="P52" s="187"/>
      <c r="Q52" s="188"/>
    </row>
    <row r="53" spans="1:16" ht="15.75">
      <c r="A53" s="165"/>
      <c r="B53" s="169"/>
      <c r="C53" s="168"/>
      <c r="D53" s="167"/>
      <c r="E53" s="167"/>
      <c r="F53" s="167"/>
      <c r="G53" s="168"/>
      <c r="H53" s="167"/>
      <c r="I53" s="167"/>
      <c r="J53" s="167"/>
      <c r="K53" s="168"/>
      <c r="L53" s="162"/>
      <c r="M53" s="162"/>
      <c r="N53" s="162"/>
      <c r="O53" s="177"/>
      <c r="P53" s="181"/>
    </row>
    <row r="54" spans="1:16" ht="15.75">
      <c r="A54" s="165"/>
      <c r="B54" s="184"/>
      <c r="C54" s="152"/>
      <c r="D54" s="393"/>
      <c r="E54" s="393"/>
      <c r="F54" s="393"/>
      <c r="G54" s="168"/>
      <c r="H54" s="167"/>
      <c r="I54" s="167"/>
      <c r="J54" s="167"/>
      <c r="K54" s="168"/>
      <c r="L54" s="162"/>
      <c r="M54" s="162"/>
      <c r="N54" s="162"/>
      <c r="O54" s="177"/>
      <c r="P54" s="167"/>
    </row>
    <row r="55" spans="1:16" ht="15.75">
      <c r="A55" s="172"/>
      <c r="B55" s="171"/>
      <c r="C55" s="178"/>
      <c r="D55" s="173"/>
      <c r="E55" s="174"/>
      <c r="F55" s="175"/>
      <c r="G55" s="176"/>
      <c r="H55" s="167"/>
      <c r="I55" s="167"/>
      <c r="J55" s="167"/>
      <c r="K55" s="168"/>
      <c r="L55" s="162"/>
      <c r="M55" s="162"/>
      <c r="N55" s="162"/>
      <c r="O55" s="177"/>
      <c r="P55" s="167"/>
    </row>
    <row r="56" spans="1:16" ht="15.75">
      <c r="A56" s="165"/>
      <c r="B56" s="169"/>
      <c r="C56" s="168"/>
      <c r="D56" s="162"/>
      <c r="E56" s="162"/>
      <c r="F56" s="162"/>
      <c r="G56" s="177"/>
      <c r="H56" s="393"/>
      <c r="I56" s="393"/>
      <c r="J56" s="393"/>
      <c r="K56" s="168"/>
      <c r="L56" s="162"/>
      <c r="M56" s="162"/>
      <c r="N56" s="162"/>
      <c r="O56" s="177"/>
      <c r="P56" s="167"/>
    </row>
    <row r="57" spans="1:16" ht="15.75">
      <c r="A57" s="165"/>
      <c r="B57" s="169"/>
      <c r="C57" s="168"/>
      <c r="D57" s="162"/>
      <c r="E57" s="162"/>
      <c r="F57" s="162"/>
      <c r="G57" s="177"/>
      <c r="H57" s="174"/>
      <c r="I57" s="174"/>
      <c r="J57" s="174"/>
      <c r="K57" s="176"/>
      <c r="L57" s="162"/>
      <c r="M57" s="162"/>
      <c r="N57" s="162"/>
      <c r="O57" s="177"/>
      <c r="P57" s="167"/>
    </row>
    <row r="58" spans="1:16" ht="15.75">
      <c r="A58" s="165"/>
      <c r="B58" s="184"/>
      <c r="C58" s="176"/>
      <c r="D58" s="393"/>
      <c r="E58" s="393"/>
      <c r="F58" s="393"/>
      <c r="G58" s="178"/>
      <c r="H58" s="162"/>
      <c r="I58" s="162"/>
      <c r="J58" s="162"/>
      <c r="K58" s="177"/>
      <c r="L58" s="162"/>
      <c r="M58" s="162"/>
      <c r="N58" s="162"/>
      <c r="O58" s="177"/>
      <c r="P58" s="167"/>
    </row>
    <row r="59" spans="1:16" ht="15.75">
      <c r="A59" s="165"/>
      <c r="B59" s="171"/>
      <c r="C59" s="178"/>
      <c r="D59" s="179"/>
      <c r="E59" s="174"/>
      <c r="F59" s="180"/>
      <c r="G59" s="168"/>
      <c r="H59" s="162"/>
      <c r="I59" s="162"/>
      <c r="J59" s="162"/>
      <c r="K59" s="177"/>
      <c r="L59" s="162"/>
      <c r="M59" s="162"/>
      <c r="N59" s="162"/>
      <c r="O59" s="177"/>
      <c r="P59" s="167"/>
    </row>
    <row r="60" spans="1:16" ht="15.75">
      <c r="A60" s="165"/>
      <c r="B60" s="169"/>
      <c r="C60" s="168"/>
      <c r="D60" s="167"/>
      <c r="E60" s="167"/>
      <c r="F60" s="167"/>
      <c r="G60" s="168"/>
      <c r="H60" s="162"/>
      <c r="I60" s="162"/>
      <c r="J60" s="162"/>
      <c r="K60" s="177"/>
      <c r="L60" s="393"/>
      <c r="M60" s="393"/>
      <c r="N60" s="393"/>
      <c r="O60" s="178"/>
      <c r="P60" s="167"/>
    </row>
    <row r="61" spans="1:16" ht="15.75">
      <c r="A61" s="165"/>
      <c r="B61" s="169"/>
      <c r="C61" s="168"/>
      <c r="D61" s="167"/>
      <c r="E61" s="167"/>
      <c r="F61" s="167"/>
      <c r="G61" s="168"/>
      <c r="H61" s="162"/>
      <c r="I61" s="162"/>
      <c r="J61" s="162"/>
      <c r="K61" s="177"/>
      <c r="L61" s="181"/>
      <c r="M61" s="174"/>
      <c r="N61" s="181"/>
      <c r="O61" s="168"/>
      <c r="P61" s="167"/>
    </row>
    <row r="62" spans="1:16" ht="15.75">
      <c r="A62" s="165"/>
      <c r="B62" s="184"/>
      <c r="C62" s="176"/>
      <c r="D62" s="393"/>
      <c r="E62" s="393"/>
      <c r="F62" s="393"/>
      <c r="G62" s="168"/>
      <c r="H62" s="162"/>
      <c r="I62" s="162"/>
      <c r="J62" s="162"/>
      <c r="K62" s="177"/>
      <c r="L62" s="167"/>
      <c r="M62" s="167"/>
      <c r="N62" s="167"/>
      <c r="O62" s="168"/>
      <c r="P62" s="167"/>
    </row>
    <row r="63" spans="1:16" ht="15.75">
      <c r="A63" s="165"/>
      <c r="B63" s="171"/>
      <c r="C63" s="178"/>
      <c r="D63" s="173"/>
      <c r="E63" s="174"/>
      <c r="F63" s="175"/>
      <c r="G63" s="176"/>
      <c r="H63" s="162"/>
      <c r="I63" s="162"/>
      <c r="J63" s="162"/>
      <c r="K63" s="177"/>
      <c r="L63" s="167"/>
      <c r="M63" s="167"/>
      <c r="N63" s="167"/>
      <c r="O63" s="168"/>
      <c r="P63" s="167"/>
    </row>
    <row r="64" spans="1:16" ht="15.75">
      <c r="A64" s="165"/>
      <c r="B64" s="169"/>
      <c r="C64" s="168"/>
      <c r="D64" s="162"/>
      <c r="E64" s="162"/>
      <c r="F64" s="162"/>
      <c r="G64" s="177"/>
      <c r="H64" s="393"/>
      <c r="I64" s="393"/>
      <c r="J64" s="393"/>
      <c r="K64" s="178"/>
      <c r="L64" s="167"/>
      <c r="M64" s="167"/>
      <c r="N64" s="167"/>
      <c r="O64" s="168"/>
      <c r="P64" s="167"/>
    </row>
    <row r="65" spans="1:16" ht="15.75">
      <c r="A65" s="172"/>
      <c r="B65" s="169"/>
      <c r="C65" s="168"/>
      <c r="D65" s="162"/>
      <c r="E65" s="162"/>
      <c r="F65" s="162"/>
      <c r="G65" s="177"/>
      <c r="H65" s="181"/>
      <c r="I65" s="174"/>
      <c r="J65" s="181"/>
      <c r="K65" s="168"/>
      <c r="L65" s="167"/>
      <c r="M65" s="167"/>
      <c r="N65" s="167"/>
      <c r="O65" s="168"/>
      <c r="P65" s="167"/>
    </row>
    <row r="66" spans="1:17" ht="15.75">
      <c r="A66" s="165"/>
      <c r="B66" s="184"/>
      <c r="C66" s="176"/>
      <c r="D66" s="393"/>
      <c r="E66" s="393"/>
      <c r="F66" s="393"/>
      <c r="G66" s="178"/>
      <c r="H66" s="167"/>
      <c r="I66" s="167"/>
      <c r="J66" s="162"/>
      <c r="K66" s="166"/>
      <c r="L66" s="395"/>
      <c r="M66" s="395"/>
      <c r="N66" s="395"/>
      <c r="O66" s="166"/>
      <c r="P66" s="162"/>
      <c r="Q66" s="155"/>
    </row>
    <row r="67" spans="1:17" ht="15.75">
      <c r="A67" s="165"/>
      <c r="B67" s="171"/>
      <c r="C67" s="178"/>
      <c r="D67" s="179"/>
      <c r="E67" s="174"/>
      <c r="F67" s="180"/>
      <c r="G67" s="168"/>
      <c r="H67" s="167"/>
      <c r="I67" s="167"/>
      <c r="J67" s="162"/>
      <c r="K67" s="166"/>
      <c r="L67" s="162"/>
      <c r="M67" s="162"/>
      <c r="N67" s="162"/>
      <c r="O67" s="166"/>
      <c r="P67" s="162"/>
      <c r="Q67" s="183"/>
    </row>
    <row r="68" spans="1:17" ht="15.75">
      <c r="A68" s="165"/>
      <c r="B68" s="41"/>
      <c r="C68" s="168"/>
      <c r="D68" s="167"/>
      <c r="E68" s="167"/>
      <c r="F68" s="167"/>
      <c r="G68" s="168"/>
      <c r="H68" s="167"/>
      <c r="I68" s="167"/>
      <c r="J68" s="162"/>
      <c r="K68" s="166"/>
      <c r="L68" s="395"/>
      <c r="M68" s="395"/>
      <c r="N68" s="395"/>
      <c r="O68" s="166"/>
      <c r="P68" s="162"/>
      <c r="Q68" s="155"/>
    </row>
    <row r="70" spans="1:17" ht="18">
      <c r="A70" s="189"/>
      <c r="B70" s="400"/>
      <c r="C70" s="400"/>
      <c r="D70" s="400"/>
      <c r="E70" s="400"/>
      <c r="F70" s="400"/>
      <c r="G70" s="400"/>
      <c r="H70" s="400"/>
      <c r="I70" s="400"/>
      <c r="J70" s="400"/>
      <c r="K70" s="164"/>
      <c r="L70" s="390"/>
      <c r="M70" s="390"/>
      <c r="N70" s="390"/>
      <c r="O70" s="390"/>
      <c r="P70" s="390"/>
      <c r="Q70" s="390"/>
    </row>
    <row r="72" spans="1:7" ht="15.75">
      <c r="A72" s="165"/>
      <c r="B72" s="169"/>
      <c r="C72" s="168"/>
      <c r="D72" s="167"/>
      <c r="E72" s="167"/>
      <c r="F72" s="167"/>
      <c r="G72" s="168"/>
    </row>
    <row r="73" spans="1:8" ht="18">
      <c r="A73" s="165"/>
      <c r="B73" s="184"/>
      <c r="C73" s="152"/>
      <c r="D73" s="393"/>
      <c r="E73" s="393"/>
      <c r="F73" s="393"/>
      <c r="G73" s="168"/>
      <c r="H73" s="190"/>
    </row>
    <row r="74" spans="1:8" ht="15.75">
      <c r="A74" s="172"/>
      <c r="B74" s="171"/>
      <c r="C74" s="186"/>
      <c r="D74" s="173"/>
      <c r="E74" s="174"/>
      <c r="F74" s="175"/>
      <c r="G74" s="191"/>
      <c r="H74" s="155"/>
    </row>
    <row r="75" spans="1:8" ht="15.75">
      <c r="A75" s="165"/>
      <c r="B75" s="169"/>
      <c r="C75" s="168"/>
      <c r="D75" s="162"/>
      <c r="E75" s="162"/>
      <c r="F75" s="162"/>
      <c r="G75" s="166"/>
      <c r="H75" s="155"/>
    </row>
    <row r="76" spans="1:8" ht="15.75">
      <c r="A76" s="165"/>
      <c r="B76" s="169"/>
      <c r="C76" s="168"/>
      <c r="D76" s="162"/>
      <c r="E76" s="162"/>
      <c r="F76" s="162"/>
      <c r="G76" s="166"/>
      <c r="H76" s="155"/>
    </row>
    <row r="77" spans="1:8" ht="18">
      <c r="A77" s="165"/>
      <c r="B77" s="184"/>
      <c r="C77" s="176"/>
      <c r="D77" s="393"/>
      <c r="E77" s="393"/>
      <c r="F77" s="393"/>
      <c r="G77" s="192"/>
      <c r="H77" s="193"/>
    </row>
    <row r="78" spans="1:7" ht="15.75">
      <c r="A78" s="165"/>
      <c r="B78" s="171"/>
      <c r="C78" s="178"/>
      <c r="D78" s="179"/>
      <c r="E78" s="174"/>
      <c r="F78" s="180"/>
      <c r="G78" s="168"/>
    </row>
    <row r="79" spans="1:7" ht="15.75">
      <c r="A79" s="165"/>
      <c r="B79" s="169"/>
      <c r="C79" s="168"/>
      <c r="D79" s="167"/>
      <c r="E79" s="167"/>
      <c r="F79" s="167"/>
      <c r="G79" s="168"/>
    </row>
    <row r="80" spans="1:7" ht="15.75">
      <c r="A80" s="165"/>
      <c r="B80" s="169"/>
      <c r="C80" s="168"/>
      <c r="D80" s="167"/>
      <c r="E80" s="167"/>
      <c r="F80" s="167"/>
      <c r="G80" s="168"/>
    </row>
    <row r="81" spans="1:8" ht="18">
      <c r="A81" s="165"/>
      <c r="B81" s="184"/>
      <c r="C81" s="176"/>
      <c r="D81" s="393"/>
      <c r="E81" s="393"/>
      <c r="F81" s="393"/>
      <c r="G81" s="168"/>
      <c r="H81" s="194"/>
    </row>
    <row r="82" spans="1:8" ht="15.75">
      <c r="A82" s="165"/>
      <c r="B82" s="171"/>
      <c r="C82" s="178"/>
      <c r="D82" s="173"/>
      <c r="E82" s="174"/>
      <c r="F82" s="175"/>
      <c r="G82" s="191"/>
      <c r="H82" s="155"/>
    </row>
    <row r="83" spans="1:8" ht="15.75">
      <c r="A83" s="165"/>
      <c r="B83" s="169"/>
      <c r="C83" s="168"/>
      <c r="D83" s="162"/>
      <c r="E83" s="162"/>
      <c r="F83" s="162"/>
      <c r="G83" s="166"/>
      <c r="H83" s="155"/>
    </row>
    <row r="84" spans="1:8" ht="15.75">
      <c r="A84" s="172"/>
      <c r="B84" s="169"/>
      <c r="C84" s="168"/>
      <c r="D84" s="162"/>
      <c r="E84" s="162"/>
      <c r="F84" s="162"/>
      <c r="G84" s="166"/>
      <c r="H84" s="155"/>
    </row>
    <row r="85" spans="1:8" ht="18">
      <c r="A85" s="165"/>
      <c r="B85" s="184"/>
      <c r="C85" s="176"/>
      <c r="D85" s="393"/>
      <c r="E85" s="393"/>
      <c r="F85" s="393"/>
      <c r="G85" s="192"/>
      <c r="H85" s="193"/>
    </row>
    <row r="86" spans="1:7" ht="15.75">
      <c r="A86" s="165"/>
      <c r="B86" s="171"/>
      <c r="C86" s="178"/>
      <c r="D86" s="179"/>
      <c r="E86" s="174"/>
      <c r="F86" s="180"/>
      <c r="G86" s="168"/>
    </row>
    <row r="88" spans="1:8" ht="15.75">
      <c r="A88" s="172"/>
      <c r="B88" s="169"/>
      <c r="C88" s="168"/>
      <c r="D88" s="162"/>
      <c r="E88" s="162"/>
      <c r="F88" s="162"/>
      <c r="G88" s="166"/>
      <c r="H88" s="155"/>
    </row>
    <row r="89" spans="1:8" ht="18">
      <c r="A89" s="165"/>
      <c r="B89" s="184"/>
      <c r="C89" s="176"/>
      <c r="D89" s="393"/>
      <c r="E89" s="393"/>
      <c r="F89" s="393"/>
      <c r="G89" s="192"/>
      <c r="H89" s="193"/>
    </row>
    <row r="90" spans="1:7" ht="15.75">
      <c r="A90" s="165"/>
      <c r="B90" s="171"/>
      <c r="C90" s="178"/>
      <c r="D90" s="179"/>
      <c r="E90" s="174"/>
      <c r="F90" s="180"/>
      <c r="G90" s="168"/>
    </row>
    <row r="107" spans="1:17" ht="18">
      <c r="A107" s="163"/>
      <c r="B107" s="389"/>
      <c r="C107" s="389"/>
      <c r="D107" s="389"/>
      <c r="E107" s="389"/>
      <c r="F107" s="389"/>
      <c r="G107" s="389"/>
      <c r="H107" s="389"/>
      <c r="I107" s="389"/>
      <c r="J107" s="389"/>
      <c r="K107" s="164"/>
      <c r="L107" s="390"/>
      <c r="M107" s="390"/>
      <c r="N107" s="390"/>
      <c r="O107" s="390"/>
      <c r="P107" s="390"/>
      <c r="Q107" s="390"/>
    </row>
    <row r="108" spans="1:16" ht="15.75">
      <c r="A108" s="165"/>
      <c r="B108" s="41"/>
      <c r="C108" s="168"/>
      <c r="D108" s="167"/>
      <c r="E108" s="167"/>
      <c r="F108" s="167"/>
      <c r="G108" s="168"/>
      <c r="H108" s="167"/>
      <c r="I108" s="167"/>
      <c r="J108" s="167"/>
      <c r="K108" s="168"/>
      <c r="L108" s="167"/>
      <c r="M108" s="167"/>
      <c r="N108" s="167"/>
      <c r="O108" s="168"/>
      <c r="P108" s="167"/>
    </row>
    <row r="109" spans="1:16" ht="15.75">
      <c r="A109" s="165"/>
      <c r="B109" s="195"/>
      <c r="C109" s="196"/>
      <c r="D109" s="167"/>
      <c r="E109" s="167"/>
      <c r="F109" s="167"/>
      <c r="G109" s="168"/>
      <c r="H109" s="167"/>
      <c r="I109" s="167"/>
      <c r="J109" s="167"/>
      <c r="K109" s="168"/>
      <c r="L109" s="167"/>
      <c r="M109" s="167"/>
      <c r="N109" s="167"/>
      <c r="O109" s="168"/>
      <c r="P109" s="167"/>
    </row>
    <row r="110" spans="1:16" ht="15.75">
      <c r="A110" s="165"/>
      <c r="B110" s="184"/>
      <c r="C110" s="152"/>
      <c r="D110" s="393"/>
      <c r="E110" s="393"/>
      <c r="F110" s="393"/>
      <c r="G110" s="168"/>
      <c r="H110" s="167"/>
      <c r="I110" s="167"/>
      <c r="J110" s="167"/>
      <c r="K110" s="168"/>
      <c r="L110" s="167"/>
      <c r="M110" s="167"/>
      <c r="N110" s="167"/>
      <c r="O110" s="168"/>
      <c r="P110" s="167"/>
    </row>
    <row r="111" spans="1:16" ht="15.75">
      <c r="A111" s="172"/>
      <c r="B111" s="185"/>
      <c r="C111" s="186"/>
      <c r="D111" s="173"/>
      <c r="E111" s="174"/>
      <c r="F111" s="175"/>
      <c r="G111" s="176"/>
      <c r="H111" s="167"/>
      <c r="I111" s="167"/>
      <c r="J111" s="167"/>
      <c r="K111" s="168"/>
      <c r="L111" s="167"/>
      <c r="M111" s="167"/>
      <c r="N111" s="167"/>
      <c r="O111" s="168"/>
      <c r="P111" s="167"/>
    </row>
    <row r="112" spans="1:16" ht="15.75">
      <c r="A112" s="165"/>
      <c r="B112" s="169"/>
      <c r="C112" s="168"/>
      <c r="D112" s="162"/>
      <c r="E112" s="162"/>
      <c r="F112" s="162"/>
      <c r="G112" s="177"/>
      <c r="H112" s="393"/>
      <c r="I112" s="393"/>
      <c r="J112" s="393"/>
      <c r="K112" s="168"/>
      <c r="L112" s="167"/>
      <c r="M112" s="167"/>
      <c r="N112" s="167"/>
      <c r="O112" s="168"/>
      <c r="P112" s="167"/>
    </row>
    <row r="113" spans="1:16" ht="15.75">
      <c r="A113" s="165"/>
      <c r="B113" s="197"/>
      <c r="C113" s="198"/>
      <c r="D113" s="162"/>
      <c r="E113" s="162"/>
      <c r="F113" s="162"/>
      <c r="G113" s="177"/>
      <c r="H113" s="174"/>
      <c r="I113" s="174"/>
      <c r="J113" s="174"/>
      <c r="K113" s="176"/>
      <c r="L113" s="167"/>
      <c r="M113" s="167"/>
      <c r="N113" s="167"/>
      <c r="O113" s="168"/>
      <c r="P113" s="167"/>
    </row>
    <row r="114" spans="1:16" ht="15.75">
      <c r="A114" s="165"/>
      <c r="B114" s="184"/>
      <c r="C114" s="176"/>
      <c r="D114" s="393"/>
      <c r="E114" s="393"/>
      <c r="F114" s="393"/>
      <c r="G114" s="178"/>
      <c r="H114" s="162"/>
      <c r="I114" s="162"/>
      <c r="J114" s="162"/>
      <c r="K114" s="177"/>
      <c r="L114" s="167"/>
      <c r="M114" s="167"/>
      <c r="N114" s="167"/>
      <c r="O114" s="168"/>
      <c r="P114" s="167"/>
    </row>
    <row r="115" spans="1:16" ht="15.75">
      <c r="A115" s="165"/>
      <c r="B115" s="199"/>
      <c r="C115" s="200"/>
      <c r="D115" s="179"/>
      <c r="E115" s="174"/>
      <c r="F115" s="180"/>
      <c r="G115" s="168"/>
      <c r="H115" s="162"/>
      <c r="I115" s="162"/>
      <c r="J115" s="162"/>
      <c r="K115" s="177"/>
      <c r="L115" s="167"/>
      <c r="M115" s="167"/>
      <c r="N115" s="167"/>
      <c r="O115" s="168"/>
      <c r="P115" s="167"/>
    </row>
    <row r="116" spans="1:16" ht="15.75">
      <c r="A116" s="165"/>
      <c r="B116" s="169"/>
      <c r="C116" s="168"/>
      <c r="D116" s="167"/>
      <c r="E116" s="167"/>
      <c r="F116" s="167"/>
      <c r="G116" s="168"/>
      <c r="H116" s="162"/>
      <c r="I116" s="162"/>
      <c r="J116" s="162"/>
      <c r="K116" s="177"/>
      <c r="L116" s="393"/>
      <c r="M116" s="393"/>
      <c r="N116" s="393"/>
      <c r="O116" s="168"/>
      <c r="P116" s="167"/>
    </row>
    <row r="117" spans="1:16" ht="15.75">
      <c r="A117" s="165"/>
      <c r="B117" s="195"/>
      <c r="C117" s="196"/>
      <c r="D117" s="167"/>
      <c r="E117" s="167"/>
      <c r="F117" s="167"/>
      <c r="G117" s="168"/>
      <c r="H117" s="162"/>
      <c r="I117" s="162"/>
      <c r="J117" s="162"/>
      <c r="K117" s="177"/>
      <c r="L117" s="174"/>
      <c r="M117" s="174"/>
      <c r="N117" s="174"/>
      <c r="O117" s="176"/>
      <c r="P117" s="167"/>
    </row>
    <row r="118" spans="1:16" ht="15.75">
      <c r="A118" s="165"/>
      <c r="B118" s="184"/>
      <c r="C118" s="176"/>
      <c r="D118" s="393"/>
      <c r="E118" s="393"/>
      <c r="F118" s="393"/>
      <c r="G118" s="168"/>
      <c r="H118" s="162"/>
      <c r="I118" s="162"/>
      <c r="J118" s="162"/>
      <c r="K118" s="177"/>
      <c r="L118" s="162"/>
      <c r="M118" s="162"/>
      <c r="N118" s="162"/>
      <c r="O118" s="177"/>
      <c r="P118" s="167"/>
    </row>
    <row r="119" spans="1:16" ht="15.75">
      <c r="A119" s="165"/>
      <c r="B119" s="199"/>
      <c r="C119" s="200"/>
      <c r="D119" s="173"/>
      <c r="E119" s="174"/>
      <c r="F119" s="175"/>
      <c r="G119" s="176"/>
      <c r="H119" s="162"/>
      <c r="I119" s="162"/>
      <c r="J119" s="162"/>
      <c r="K119" s="177"/>
      <c r="L119" s="162"/>
      <c r="M119" s="162"/>
      <c r="N119" s="162"/>
      <c r="O119" s="177"/>
      <c r="P119" s="167"/>
    </row>
    <row r="120" spans="1:16" ht="15.75">
      <c r="A120" s="165"/>
      <c r="B120" s="169"/>
      <c r="C120" s="168"/>
      <c r="D120" s="162"/>
      <c r="E120" s="162"/>
      <c r="F120" s="162"/>
      <c r="G120" s="177"/>
      <c r="H120" s="393"/>
      <c r="I120" s="393"/>
      <c r="J120" s="393"/>
      <c r="K120" s="178"/>
      <c r="L120" s="162"/>
      <c r="M120" s="162"/>
      <c r="N120" s="162"/>
      <c r="O120" s="177"/>
      <c r="P120" s="167"/>
    </row>
    <row r="121" spans="1:16" ht="15.75">
      <c r="A121" s="172"/>
      <c r="B121" s="169"/>
      <c r="C121" s="168"/>
      <c r="D121" s="162"/>
      <c r="E121" s="162"/>
      <c r="F121" s="162"/>
      <c r="G121" s="177"/>
      <c r="H121" s="181"/>
      <c r="I121" s="174"/>
      <c r="J121" s="181"/>
      <c r="K121" s="168"/>
      <c r="L121" s="162"/>
      <c r="M121" s="162"/>
      <c r="N121" s="162"/>
      <c r="O121" s="177"/>
      <c r="P121" s="167"/>
    </row>
    <row r="122" spans="1:16" ht="15.75">
      <c r="A122" s="165"/>
      <c r="B122" s="184"/>
      <c r="C122" s="176"/>
      <c r="D122" s="393"/>
      <c r="E122" s="393"/>
      <c r="F122" s="393"/>
      <c r="G122" s="178"/>
      <c r="H122" s="167"/>
      <c r="I122" s="167"/>
      <c r="J122" s="167"/>
      <c r="K122" s="168"/>
      <c r="L122" s="162"/>
      <c r="M122" s="162"/>
      <c r="N122" s="162"/>
      <c r="O122" s="177"/>
      <c r="P122" s="167"/>
    </row>
    <row r="123" spans="1:16" ht="15.75">
      <c r="A123" s="165"/>
      <c r="B123" s="201"/>
      <c r="C123" s="202"/>
      <c r="D123" s="179"/>
      <c r="E123" s="174"/>
      <c r="F123" s="180"/>
      <c r="G123" s="168"/>
      <c r="H123" s="167"/>
      <c r="I123" s="167"/>
      <c r="J123" s="167"/>
      <c r="K123" s="168"/>
      <c r="L123" s="162"/>
      <c r="M123" s="162"/>
      <c r="N123" s="162"/>
      <c r="O123" s="177"/>
      <c r="P123" s="167"/>
    </row>
    <row r="124" spans="1:17" ht="15.75">
      <c r="A124" s="165"/>
      <c r="B124" s="169"/>
      <c r="C124" s="168"/>
      <c r="D124" s="167"/>
      <c r="E124" s="167"/>
      <c r="F124" s="167"/>
      <c r="G124" s="168"/>
      <c r="H124" s="167"/>
      <c r="I124" s="167"/>
      <c r="J124" s="167"/>
      <c r="K124" s="168"/>
      <c r="L124" s="162"/>
      <c r="M124" s="162"/>
      <c r="N124" s="162"/>
      <c r="O124" s="177"/>
      <c r="P124" s="187"/>
      <c r="Q124" s="188"/>
    </row>
    <row r="125" spans="1:16" ht="15.75">
      <c r="A125" s="165"/>
      <c r="B125" s="195"/>
      <c r="C125" s="196"/>
      <c r="D125" s="167"/>
      <c r="E125" s="167"/>
      <c r="F125" s="167"/>
      <c r="G125" s="168"/>
      <c r="H125" s="167"/>
      <c r="I125" s="167"/>
      <c r="J125" s="167"/>
      <c r="K125" s="168"/>
      <c r="L125" s="162"/>
      <c r="M125" s="162"/>
      <c r="N125" s="162"/>
      <c r="O125" s="177"/>
      <c r="P125" s="181"/>
    </row>
    <row r="126" spans="1:16" ht="15.75">
      <c r="A126" s="165"/>
      <c r="B126" s="184"/>
      <c r="C126" s="152"/>
      <c r="D126" s="393"/>
      <c r="E126" s="393"/>
      <c r="F126" s="393"/>
      <c r="G126" s="168"/>
      <c r="H126" s="167"/>
      <c r="I126" s="167"/>
      <c r="J126" s="167"/>
      <c r="K126" s="168"/>
      <c r="L126" s="162"/>
      <c r="M126" s="162"/>
      <c r="N126" s="162"/>
      <c r="O126" s="177"/>
      <c r="P126" s="167"/>
    </row>
    <row r="127" spans="1:16" ht="15.75">
      <c r="A127" s="172"/>
      <c r="B127" s="171"/>
      <c r="C127" s="178"/>
      <c r="D127" s="173"/>
      <c r="E127" s="174"/>
      <c r="F127" s="175"/>
      <c r="G127" s="176"/>
      <c r="H127" s="167"/>
      <c r="I127" s="167"/>
      <c r="J127" s="167"/>
      <c r="K127" s="168"/>
      <c r="L127" s="162"/>
      <c r="M127" s="162"/>
      <c r="N127" s="162"/>
      <c r="O127" s="177"/>
      <c r="P127" s="167"/>
    </row>
    <row r="128" spans="1:16" ht="15.75">
      <c r="A128" s="165"/>
      <c r="B128" s="169"/>
      <c r="C128" s="168"/>
      <c r="D128" s="162"/>
      <c r="E128" s="162"/>
      <c r="F128" s="162"/>
      <c r="G128" s="177"/>
      <c r="H128" s="393"/>
      <c r="I128" s="393"/>
      <c r="J128" s="393"/>
      <c r="K128" s="168"/>
      <c r="L128" s="162"/>
      <c r="M128" s="162"/>
      <c r="N128" s="162"/>
      <c r="O128" s="177"/>
      <c r="P128" s="167"/>
    </row>
    <row r="129" spans="1:16" ht="15.75">
      <c r="A129" s="165"/>
      <c r="B129" s="197"/>
      <c r="C129" s="198"/>
      <c r="D129" s="162"/>
      <c r="E129" s="162"/>
      <c r="F129" s="162"/>
      <c r="G129" s="177"/>
      <c r="H129" s="174"/>
      <c r="I129" s="174"/>
      <c r="J129" s="174"/>
      <c r="K129" s="176"/>
      <c r="L129" s="162"/>
      <c r="M129" s="162"/>
      <c r="N129" s="162"/>
      <c r="O129" s="177"/>
      <c r="P129" s="167"/>
    </row>
    <row r="130" spans="1:16" ht="15.75">
      <c r="A130" s="165"/>
      <c r="B130" s="184"/>
      <c r="C130" s="176"/>
      <c r="D130" s="393"/>
      <c r="E130" s="393"/>
      <c r="F130" s="393"/>
      <c r="G130" s="178"/>
      <c r="H130" s="162"/>
      <c r="I130" s="162"/>
      <c r="J130" s="162"/>
      <c r="K130" s="177"/>
      <c r="L130" s="162"/>
      <c r="M130" s="162"/>
      <c r="N130" s="162"/>
      <c r="O130" s="177"/>
      <c r="P130" s="167"/>
    </row>
    <row r="131" spans="1:16" ht="15.75">
      <c r="A131" s="165"/>
      <c r="B131" s="201"/>
      <c r="C131" s="202"/>
      <c r="D131" s="179"/>
      <c r="E131" s="174"/>
      <c r="F131" s="180"/>
      <c r="G131" s="168"/>
      <c r="H131" s="162"/>
      <c r="I131" s="162"/>
      <c r="J131" s="162"/>
      <c r="K131" s="177"/>
      <c r="L131" s="162"/>
      <c r="M131" s="162"/>
      <c r="N131" s="162"/>
      <c r="O131" s="177"/>
      <c r="P131" s="167"/>
    </row>
    <row r="132" spans="1:16" ht="15.75">
      <c r="A132" s="165"/>
      <c r="B132" s="169"/>
      <c r="C132" s="168"/>
      <c r="D132" s="167"/>
      <c r="E132" s="167"/>
      <c r="F132" s="167"/>
      <c r="G132" s="168"/>
      <c r="H132" s="162"/>
      <c r="I132" s="162"/>
      <c r="J132" s="162"/>
      <c r="K132" s="177"/>
      <c r="L132" s="393"/>
      <c r="M132" s="393"/>
      <c r="N132" s="393"/>
      <c r="O132" s="178"/>
      <c r="P132" s="167"/>
    </row>
    <row r="133" spans="1:16" ht="15.75">
      <c r="A133" s="165"/>
      <c r="B133" s="197"/>
      <c r="C133" s="198"/>
      <c r="D133" s="167"/>
      <c r="E133" s="167"/>
      <c r="F133" s="167"/>
      <c r="G133" s="168"/>
      <c r="H133" s="162"/>
      <c r="I133" s="162"/>
      <c r="J133" s="162"/>
      <c r="K133" s="177"/>
      <c r="L133" s="181"/>
      <c r="M133" s="174"/>
      <c r="N133" s="181"/>
      <c r="O133" s="168"/>
      <c r="P133" s="167"/>
    </row>
    <row r="134" spans="1:16" ht="15.75">
      <c r="A134" s="165"/>
      <c r="B134" s="184"/>
      <c r="C134" s="176"/>
      <c r="D134" s="393"/>
      <c r="E134" s="393"/>
      <c r="F134" s="393"/>
      <c r="G134" s="168"/>
      <c r="H134" s="162"/>
      <c r="I134" s="162"/>
      <c r="J134" s="162"/>
      <c r="K134" s="177"/>
      <c r="L134" s="167"/>
      <c r="M134" s="167"/>
      <c r="N134" s="167"/>
      <c r="O134" s="168"/>
      <c r="P134" s="167"/>
    </row>
    <row r="135" spans="1:16" ht="15.75">
      <c r="A135" s="165"/>
      <c r="B135" s="199"/>
      <c r="C135" s="200"/>
      <c r="D135" s="173"/>
      <c r="E135" s="174"/>
      <c r="F135" s="175"/>
      <c r="G135" s="176"/>
      <c r="H135" s="162"/>
      <c r="I135" s="162"/>
      <c r="J135" s="162"/>
      <c r="K135" s="177"/>
      <c r="L135" s="167"/>
      <c r="M135" s="167"/>
      <c r="N135" s="167"/>
      <c r="O135" s="168"/>
      <c r="P135" s="167"/>
    </row>
    <row r="136" spans="1:16" ht="15.75">
      <c r="A136" s="165"/>
      <c r="B136" s="169"/>
      <c r="C136" s="168"/>
      <c r="D136" s="162"/>
      <c r="E136" s="162"/>
      <c r="F136" s="162"/>
      <c r="G136" s="177"/>
      <c r="H136" s="393"/>
      <c r="I136" s="393"/>
      <c r="J136" s="393"/>
      <c r="K136" s="178"/>
      <c r="L136" s="167"/>
      <c r="M136" s="167"/>
      <c r="N136" s="167"/>
      <c r="O136" s="168"/>
      <c r="P136" s="167"/>
    </row>
    <row r="137" spans="1:16" ht="15.75">
      <c r="A137" s="172"/>
      <c r="B137" s="169"/>
      <c r="C137" s="168"/>
      <c r="D137" s="162"/>
      <c r="E137" s="162"/>
      <c r="F137" s="162"/>
      <c r="G137" s="177"/>
      <c r="H137" s="181"/>
      <c r="I137" s="174"/>
      <c r="J137" s="181"/>
      <c r="K137" s="168"/>
      <c r="L137" s="167"/>
      <c r="M137" s="167"/>
      <c r="N137" s="167"/>
      <c r="O137" s="168"/>
      <c r="P137" s="167"/>
    </row>
    <row r="138" spans="1:17" ht="15.75">
      <c r="A138" s="165"/>
      <c r="B138" s="184"/>
      <c r="C138" s="176"/>
      <c r="D138" s="393"/>
      <c r="E138" s="393"/>
      <c r="F138" s="393"/>
      <c r="G138" s="178"/>
      <c r="H138" s="167"/>
      <c r="I138" s="167"/>
      <c r="J138" s="162"/>
      <c r="K138" s="166"/>
      <c r="L138" s="395"/>
      <c r="M138" s="395"/>
      <c r="N138" s="395"/>
      <c r="O138" s="166"/>
      <c r="P138" s="162"/>
      <c r="Q138" s="155"/>
    </row>
    <row r="139" spans="1:17" ht="15.75">
      <c r="A139" s="165"/>
      <c r="B139" s="201"/>
      <c r="C139" s="202"/>
      <c r="D139" s="179"/>
      <c r="E139" s="174"/>
      <c r="F139" s="180"/>
      <c r="G139" s="168"/>
      <c r="H139" s="167"/>
      <c r="I139" s="167"/>
      <c r="J139" s="162"/>
      <c r="K139" s="166"/>
      <c r="L139" s="162"/>
      <c r="M139" s="162"/>
      <c r="N139" s="162"/>
      <c r="O139" s="166"/>
      <c r="P139" s="162"/>
      <c r="Q139" s="183"/>
    </row>
    <row r="140" spans="1:17" ht="15.75">
      <c r="A140" s="165"/>
      <c r="B140" s="41"/>
      <c r="C140" s="168"/>
      <c r="D140" s="167"/>
      <c r="E140" s="167"/>
      <c r="F140" s="167"/>
      <c r="G140" s="168"/>
      <c r="H140" s="167"/>
      <c r="I140" s="167"/>
      <c r="J140" s="162"/>
      <c r="K140" s="166"/>
      <c r="L140" s="395"/>
      <c r="M140" s="395"/>
      <c r="N140" s="395"/>
      <c r="O140" s="166"/>
      <c r="P140" s="162"/>
      <c r="Q140" s="155"/>
    </row>
    <row r="141" spans="10:17" ht="12.75">
      <c r="J141" s="155"/>
      <c r="K141" s="155"/>
      <c r="L141" s="155"/>
      <c r="M141" s="155"/>
      <c r="N141" s="155"/>
      <c r="O141" s="155"/>
      <c r="P141" s="155"/>
      <c r="Q141" s="155"/>
    </row>
    <row r="142" spans="1:17" ht="18">
      <c r="A142" s="189"/>
      <c r="B142" s="400"/>
      <c r="C142" s="400"/>
      <c r="D142" s="400"/>
      <c r="E142" s="400"/>
      <c r="F142" s="400"/>
      <c r="G142" s="400"/>
      <c r="H142" s="400"/>
      <c r="I142" s="400"/>
      <c r="J142" s="400"/>
      <c r="K142" s="164"/>
      <c r="L142" s="390"/>
      <c r="M142" s="390"/>
      <c r="N142" s="390"/>
      <c r="O142" s="390"/>
      <c r="P142" s="390"/>
      <c r="Q142" s="390"/>
    </row>
    <row r="143" spans="1:17" ht="18">
      <c r="A143" s="189"/>
      <c r="B143" s="189"/>
      <c r="C143" s="203"/>
      <c r="D143" s="203"/>
      <c r="E143" s="203"/>
      <c r="F143" s="203"/>
      <c r="G143" s="203"/>
      <c r="H143" s="203"/>
      <c r="I143" s="203"/>
      <c r="J143" s="203"/>
      <c r="K143" s="164"/>
      <c r="L143" s="164"/>
      <c r="M143" s="164"/>
      <c r="N143" s="164"/>
      <c r="O143" s="164"/>
      <c r="P143" s="164"/>
      <c r="Q143" s="164"/>
    </row>
    <row r="145" spans="1:7" ht="15.75">
      <c r="A145" s="165"/>
      <c r="B145" s="169"/>
      <c r="C145" s="168"/>
      <c r="D145" s="167"/>
      <c r="E145" s="167"/>
      <c r="F145" s="167"/>
      <c r="G145" s="168"/>
    </row>
    <row r="146" spans="1:8" ht="18">
      <c r="A146" s="165"/>
      <c r="B146" s="184"/>
      <c r="C146" s="152"/>
      <c r="D146" s="393"/>
      <c r="E146" s="393"/>
      <c r="F146" s="393"/>
      <c r="G146" s="168"/>
      <c r="H146" s="190"/>
    </row>
    <row r="147" spans="1:8" ht="15.75">
      <c r="A147" s="172"/>
      <c r="B147" s="171"/>
      <c r="C147" s="186"/>
      <c r="D147" s="173"/>
      <c r="E147" s="174"/>
      <c r="F147" s="175"/>
      <c r="G147" s="176"/>
      <c r="H147" s="155"/>
    </row>
    <row r="148" spans="1:12" ht="18">
      <c r="A148" s="165"/>
      <c r="B148" s="169"/>
      <c r="C148" s="168"/>
      <c r="D148" s="162"/>
      <c r="E148" s="162"/>
      <c r="F148" s="162"/>
      <c r="G148" s="177"/>
      <c r="H148" s="399"/>
      <c r="I148" s="399"/>
      <c r="J148" s="399"/>
      <c r="K148" s="204"/>
      <c r="L148" s="190"/>
    </row>
    <row r="149" spans="1:12" ht="15.75">
      <c r="A149" s="165"/>
      <c r="B149" s="169"/>
      <c r="C149" s="168"/>
      <c r="D149" s="162"/>
      <c r="E149" s="162"/>
      <c r="F149" s="162"/>
      <c r="G149" s="177"/>
      <c r="H149" s="155"/>
      <c r="L149" s="205"/>
    </row>
    <row r="150" spans="1:12" ht="18">
      <c r="A150" s="165"/>
      <c r="B150" s="184"/>
      <c r="C150" s="176"/>
      <c r="D150" s="393"/>
      <c r="E150" s="393"/>
      <c r="F150" s="393"/>
      <c r="G150" s="178"/>
      <c r="H150" s="193"/>
      <c r="L150" s="205"/>
    </row>
    <row r="151" spans="1:12" ht="15.75">
      <c r="A151" s="165"/>
      <c r="B151" s="171"/>
      <c r="C151" s="178"/>
      <c r="D151" s="179"/>
      <c r="E151" s="174"/>
      <c r="F151" s="180"/>
      <c r="G151" s="168"/>
      <c r="L151" s="205"/>
    </row>
    <row r="152" spans="1:12" ht="15.75">
      <c r="A152" s="165"/>
      <c r="B152" s="169"/>
      <c r="C152" s="168"/>
      <c r="D152" s="167"/>
      <c r="E152" s="167"/>
      <c r="F152" s="167"/>
      <c r="G152" s="168"/>
      <c r="L152" s="205"/>
    </row>
    <row r="153" spans="1:12" ht="15.75">
      <c r="A153" s="165"/>
      <c r="B153" s="169"/>
      <c r="C153" s="168"/>
      <c r="D153" s="167"/>
      <c r="E153" s="167"/>
      <c r="F153" s="167"/>
      <c r="G153" s="168"/>
      <c r="L153" s="205"/>
    </row>
    <row r="154" spans="1:12" ht="18">
      <c r="A154" s="165"/>
      <c r="B154" s="184"/>
      <c r="C154" s="176"/>
      <c r="D154" s="393"/>
      <c r="E154" s="393"/>
      <c r="F154" s="393"/>
      <c r="G154" s="168"/>
      <c r="H154" s="194"/>
      <c r="L154" s="205"/>
    </row>
    <row r="155" spans="1:12" ht="15.75">
      <c r="A155" s="165"/>
      <c r="B155" s="171"/>
      <c r="C155" s="178"/>
      <c r="D155" s="173"/>
      <c r="E155" s="174"/>
      <c r="F155" s="175"/>
      <c r="G155" s="176"/>
      <c r="H155" s="155"/>
      <c r="L155" s="205"/>
    </row>
    <row r="156" spans="1:12" ht="18">
      <c r="A156" s="165"/>
      <c r="B156" s="169"/>
      <c r="C156" s="168"/>
      <c r="D156" s="162"/>
      <c r="E156" s="162"/>
      <c r="F156" s="162"/>
      <c r="G156" s="177"/>
      <c r="H156" s="399"/>
      <c r="I156" s="399"/>
      <c r="J156" s="399"/>
      <c r="K156" s="204"/>
      <c r="L156" s="190"/>
    </row>
    <row r="157" spans="1:12" ht="15.75">
      <c r="A157" s="172"/>
      <c r="B157" s="169"/>
      <c r="C157" s="168"/>
      <c r="D157" s="162"/>
      <c r="E157" s="162"/>
      <c r="F157" s="162"/>
      <c r="G157" s="177"/>
      <c r="H157" s="155"/>
      <c r="L157" s="205"/>
    </row>
    <row r="158" spans="1:12" ht="18">
      <c r="A158" s="165"/>
      <c r="B158" s="184"/>
      <c r="C158" s="176"/>
      <c r="D158" s="393"/>
      <c r="E158" s="393"/>
      <c r="F158" s="393"/>
      <c r="G158" s="178"/>
      <c r="H158" s="193"/>
      <c r="L158" s="205"/>
    </row>
    <row r="159" spans="1:12" ht="15.75">
      <c r="A159" s="165"/>
      <c r="B159" s="171"/>
      <c r="C159" s="178"/>
      <c r="D159" s="179"/>
      <c r="E159" s="174"/>
      <c r="F159" s="180"/>
      <c r="G159" s="168"/>
      <c r="L159" s="205"/>
    </row>
    <row r="160" ht="15.75">
      <c r="L160" s="205"/>
    </row>
    <row r="161" spans="1:12" ht="15.75">
      <c r="A161" s="172"/>
      <c r="B161" s="169"/>
      <c r="C161" s="168"/>
      <c r="D161" s="162"/>
      <c r="E161" s="162"/>
      <c r="F161" s="162"/>
      <c r="G161" s="166"/>
      <c r="H161" s="155"/>
      <c r="L161" s="205"/>
    </row>
    <row r="162" spans="1:12" ht="18">
      <c r="A162" s="165"/>
      <c r="B162" s="184"/>
      <c r="C162" s="176"/>
      <c r="D162" s="393"/>
      <c r="E162" s="393"/>
      <c r="F162" s="393"/>
      <c r="G162" s="192"/>
      <c r="H162" s="193"/>
      <c r="L162" s="205"/>
    </row>
    <row r="163" spans="1:12" ht="15.75">
      <c r="A163" s="165"/>
      <c r="B163" s="171"/>
      <c r="C163" s="178"/>
      <c r="D163" s="179"/>
      <c r="E163" s="174"/>
      <c r="F163" s="180"/>
      <c r="G163" s="176"/>
      <c r="L163" s="205"/>
    </row>
    <row r="164" spans="1:17" s="10" customFormat="1" ht="18">
      <c r="A164" s="144"/>
      <c r="B164" s="144"/>
      <c r="C164" s="144"/>
      <c r="D164" s="144"/>
      <c r="E164" s="144"/>
      <c r="F164" s="144"/>
      <c r="G164" s="177"/>
      <c r="H164" s="398"/>
      <c r="I164" s="398"/>
      <c r="J164" s="398"/>
      <c r="K164" s="206"/>
      <c r="L164" s="190"/>
      <c r="M164" s="144"/>
      <c r="N164" s="144"/>
      <c r="O164" s="144"/>
      <c r="P164" s="144"/>
      <c r="Q164" s="144"/>
    </row>
    <row r="165" spans="1:8" ht="15.75">
      <c r="A165" s="172"/>
      <c r="B165" s="169"/>
      <c r="C165" s="168"/>
      <c r="D165" s="162"/>
      <c r="E165" s="162"/>
      <c r="F165" s="162"/>
      <c r="G165" s="177"/>
      <c r="H165" s="155"/>
    </row>
    <row r="166" spans="1:8" ht="18">
      <c r="A166" s="165"/>
      <c r="B166" s="184"/>
      <c r="C166" s="176"/>
      <c r="D166" s="393"/>
      <c r="E166" s="393"/>
      <c r="F166" s="393"/>
      <c r="G166" s="178"/>
      <c r="H166" s="193"/>
    </row>
    <row r="167" spans="1:7" ht="15.75">
      <c r="A167" s="165"/>
      <c r="B167" s="171"/>
      <c r="C167" s="178"/>
      <c r="D167" s="179"/>
      <c r="E167" s="174"/>
      <c r="F167" s="180"/>
      <c r="G167" s="168"/>
    </row>
    <row r="177" ht="12.75">
      <c r="S177" s="40"/>
    </row>
    <row r="178" spans="1:20" ht="18">
      <c r="A178" s="163"/>
      <c r="B178" s="389"/>
      <c r="C178" s="389"/>
      <c r="D178" s="389"/>
      <c r="E178" s="389"/>
      <c r="F178" s="389"/>
      <c r="G178" s="389"/>
      <c r="H178" s="389"/>
      <c r="I178" s="389"/>
      <c r="J178" s="389"/>
      <c r="K178" s="164"/>
      <c r="L178" s="390"/>
      <c r="M178" s="390"/>
      <c r="N178" s="390"/>
      <c r="O178" s="390"/>
      <c r="P178" s="390"/>
      <c r="Q178" s="390"/>
      <c r="R178" s="158"/>
      <c r="S178" s="161"/>
      <c r="T178" s="207"/>
    </row>
    <row r="179" spans="1:20" ht="18">
      <c r="A179" s="163"/>
      <c r="B179" s="163"/>
      <c r="C179" s="165"/>
      <c r="D179" s="165"/>
      <c r="E179" s="165"/>
      <c r="F179" s="165"/>
      <c r="G179" s="165"/>
      <c r="H179" s="165"/>
      <c r="I179" s="165"/>
      <c r="J179" s="165"/>
      <c r="K179" s="164"/>
      <c r="L179" s="164"/>
      <c r="M179" s="164"/>
      <c r="N179" s="164"/>
      <c r="O179" s="164"/>
      <c r="P179" s="164"/>
      <c r="Q179" s="164"/>
      <c r="R179" s="158"/>
      <c r="S179" s="161"/>
      <c r="T179" s="207"/>
    </row>
    <row r="180" spans="1:20" ht="15.75">
      <c r="A180" s="165"/>
      <c r="B180" s="41"/>
      <c r="C180" s="168"/>
      <c r="D180" s="167"/>
      <c r="E180" s="167"/>
      <c r="F180" s="167"/>
      <c r="G180" s="168"/>
      <c r="H180" s="167"/>
      <c r="I180" s="167"/>
      <c r="J180" s="167"/>
      <c r="K180" s="168"/>
      <c r="L180" s="167"/>
      <c r="M180" s="167"/>
      <c r="N180" s="167"/>
      <c r="O180" s="168"/>
      <c r="P180" s="167"/>
      <c r="R180" s="158"/>
      <c r="S180" s="161"/>
      <c r="T180" s="207"/>
    </row>
    <row r="181" spans="1:20" ht="15.75">
      <c r="A181" s="165"/>
      <c r="B181" s="169"/>
      <c r="C181" s="168"/>
      <c r="D181" s="167"/>
      <c r="E181" s="167"/>
      <c r="F181" s="167"/>
      <c r="G181" s="168"/>
      <c r="H181" s="167"/>
      <c r="I181" s="167"/>
      <c r="J181" s="167"/>
      <c r="K181" s="168"/>
      <c r="L181" s="167"/>
      <c r="M181" s="167"/>
      <c r="N181" s="167"/>
      <c r="O181" s="168"/>
      <c r="P181" s="167"/>
      <c r="R181" s="158"/>
      <c r="S181" s="161"/>
      <c r="T181" s="207"/>
    </row>
    <row r="182" spans="1:20" ht="15.75">
      <c r="A182" s="165"/>
      <c r="B182" s="184"/>
      <c r="C182" s="152"/>
      <c r="D182" s="393"/>
      <c r="E182" s="393"/>
      <c r="F182" s="393"/>
      <c r="G182" s="168"/>
      <c r="H182" s="167"/>
      <c r="I182" s="167"/>
      <c r="J182" s="167"/>
      <c r="K182" s="168"/>
      <c r="L182" s="167"/>
      <c r="M182" s="167"/>
      <c r="N182" s="167"/>
      <c r="O182" s="168"/>
      <c r="P182" s="167"/>
      <c r="R182" s="158"/>
      <c r="S182" s="161"/>
      <c r="T182" s="207"/>
    </row>
    <row r="183" spans="1:20" ht="15.75">
      <c r="A183" s="172"/>
      <c r="B183" s="171"/>
      <c r="C183" s="186"/>
      <c r="D183" s="173"/>
      <c r="E183" s="174"/>
      <c r="F183" s="175"/>
      <c r="G183" s="176"/>
      <c r="H183" s="167"/>
      <c r="I183" s="167"/>
      <c r="J183" s="167"/>
      <c r="K183" s="168"/>
      <c r="L183" s="167"/>
      <c r="M183" s="167"/>
      <c r="N183" s="167"/>
      <c r="O183" s="168"/>
      <c r="P183" s="167"/>
      <c r="R183" s="158"/>
      <c r="S183" s="161"/>
      <c r="T183" s="207"/>
    </row>
    <row r="184" spans="1:20" ht="15.75">
      <c r="A184" s="165"/>
      <c r="B184" s="169"/>
      <c r="C184" s="168"/>
      <c r="D184" s="162"/>
      <c r="E184" s="162"/>
      <c r="F184" s="162"/>
      <c r="G184" s="177"/>
      <c r="H184" s="393"/>
      <c r="I184" s="393"/>
      <c r="J184" s="393"/>
      <c r="K184" s="168"/>
      <c r="L184" s="167"/>
      <c r="M184" s="167"/>
      <c r="N184" s="167"/>
      <c r="O184" s="168"/>
      <c r="P184" s="167"/>
      <c r="R184" s="158"/>
      <c r="S184" s="161"/>
      <c r="T184" s="207"/>
    </row>
    <row r="185" spans="1:20" ht="15.75">
      <c r="A185" s="165"/>
      <c r="B185" s="169"/>
      <c r="C185" s="168"/>
      <c r="D185" s="162"/>
      <c r="E185" s="162"/>
      <c r="F185" s="162"/>
      <c r="G185" s="177"/>
      <c r="H185" s="174"/>
      <c r="I185" s="174"/>
      <c r="J185" s="174"/>
      <c r="K185" s="176"/>
      <c r="L185" s="167"/>
      <c r="M185" s="167"/>
      <c r="N185" s="167"/>
      <c r="O185" s="168"/>
      <c r="P185" s="167"/>
      <c r="R185" s="158"/>
      <c r="S185" s="161"/>
      <c r="T185" s="207"/>
    </row>
    <row r="186" spans="1:20" ht="15.75">
      <c r="A186" s="165"/>
      <c r="B186" s="184"/>
      <c r="C186" s="176"/>
      <c r="D186" s="393"/>
      <c r="E186" s="393"/>
      <c r="F186" s="393"/>
      <c r="G186" s="178"/>
      <c r="H186" s="162"/>
      <c r="I186" s="162"/>
      <c r="J186" s="162"/>
      <c r="K186" s="177"/>
      <c r="L186" s="167"/>
      <c r="M186" s="167"/>
      <c r="N186" s="167"/>
      <c r="O186" s="168"/>
      <c r="P186" s="167"/>
      <c r="R186" s="158"/>
      <c r="S186" s="161"/>
      <c r="T186" s="207"/>
    </row>
    <row r="187" spans="1:20" ht="15.75">
      <c r="A187" s="165"/>
      <c r="B187" s="171"/>
      <c r="C187" s="178"/>
      <c r="D187" s="179"/>
      <c r="E187" s="174"/>
      <c r="F187" s="180"/>
      <c r="G187" s="168"/>
      <c r="H187" s="162"/>
      <c r="I187" s="162"/>
      <c r="J187" s="162"/>
      <c r="K187" s="177"/>
      <c r="L187" s="167"/>
      <c r="M187" s="167"/>
      <c r="N187" s="167"/>
      <c r="O187" s="168"/>
      <c r="P187" s="167"/>
      <c r="R187" s="158"/>
      <c r="S187" s="161"/>
      <c r="T187" s="207"/>
    </row>
    <row r="188" spans="1:20" ht="15.75">
      <c r="A188" s="165"/>
      <c r="B188" s="169"/>
      <c r="C188" s="168"/>
      <c r="D188" s="167"/>
      <c r="E188" s="167"/>
      <c r="F188" s="167"/>
      <c r="G188" s="168"/>
      <c r="H188" s="162"/>
      <c r="I188" s="162"/>
      <c r="J188" s="162"/>
      <c r="K188" s="177"/>
      <c r="L188" s="393"/>
      <c r="M188" s="393"/>
      <c r="N188" s="393"/>
      <c r="O188" s="168"/>
      <c r="P188" s="167"/>
      <c r="R188" s="158"/>
      <c r="S188" s="161"/>
      <c r="T188" s="207"/>
    </row>
    <row r="189" spans="1:20" ht="15.75">
      <c r="A189" s="165"/>
      <c r="B189" s="169"/>
      <c r="C189" s="168"/>
      <c r="D189" s="167"/>
      <c r="E189" s="167"/>
      <c r="F189" s="167"/>
      <c r="G189" s="168"/>
      <c r="H189" s="162"/>
      <c r="I189" s="162"/>
      <c r="J189" s="162"/>
      <c r="K189" s="177"/>
      <c r="L189" s="174"/>
      <c r="M189" s="174"/>
      <c r="N189" s="174"/>
      <c r="O189" s="176"/>
      <c r="P189" s="167"/>
      <c r="R189" s="158"/>
      <c r="S189" s="161"/>
      <c r="T189" s="207"/>
    </row>
    <row r="190" spans="1:20" ht="15.75">
      <c r="A190" s="165"/>
      <c r="B190" s="184"/>
      <c r="C190" s="176"/>
      <c r="D190" s="393"/>
      <c r="E190" s="393"/>
      <c r="F190" s="393"/>
      <c r="G190" s="168"/>
      <c r="H190" s="162"/>
      <c r="I190" s="162"/>
      <c r="J190" s="162"/>
      <c r="K190" s="177"/>
      <c r="L190" s="162"/>
      <c r="M190" s="162"/>
      <c r="N190" s="162"/>
      <c r="O190" s="177"/>
      <c r="P190" s="167"/>
      <c r="R190" s="158"/>
      <c r="S190" s="161"/>
      <c r="T190" s="207"/>
    </row>
    <row r="191" spans="1:20" ht="15.75">
      <c r="A191" s="165"/>
      <c r="B191" s="171"/>
      <c r="C191" s="178"/>
      <c r="D191" s="173"/>
      <c r="E191" s="174"/>
      <c r="F191" s="175"/>
      <c r="G191" s="176"/>
      <c r="H191" s="162"/>
      <c r="I191" s="162"/>
      <c r="J191" s="162"/>
      <c r="K191" s="177"/>
      <c r="L191" s="162"/>
      <c r="M191" s="162"/>
      <c r="N191" s="162"/>
      <c r="O191" s="177"/>
      <c r="P191" s="167"/>
      <c r="R191" s="158"/>
      <c r="S191" s="161"/>
      <c r="T191" s="207"/>
    </row>
    <row r="192" spans="1:20" ht="15.75">
      <c r="A192" s="165"/>
      <c r="B192" s="169"/>
      <c r="C192" s="168"/>
      <c r="D192" s="162"/>
      <c r="E192" s="162"/>
      <c r="F192" s="162"/>
      <c r="G192" s="177"/>
      <c r="H192" s="393"/>
      <c r="I192" s="393"/>
      <c r="J192" s="393"/>
      <c r="K192" s="178"/>
      <c r="L192" s="162"/>
      <c r="M192" s="162"/>
      <c r="N192" s="162"/>
      <c r="O192" s="177"/>
      <c r="P192" s="167"/>
      <c r="R192" s="158"/>
      <c r="S192" s="161"/>
      <c r="T192" s="207"/>
    </row>
    <row r="193" spans="1:20" ht="15.75">
      <c r="A193" s="172"/>
      <c r="B193" s="169"/>
      <c r="C193" s="168"/>
      <c r="D193" s="162"/>
      <c r="E193" s="162"/>
      <c r="F193" s="162"/>
      <c r="G193" s="177"/>
      <c r="H193" s="181"/>
      <c r="I193" s="174"/>
      <c r="J193" s="181"/>
      <c r="K193" s="168"/>
      <c r="L193" s="162"/>
      <c r="M193" s="162"/>
      <c r="N193" s="162"/>
      <c r="O193" s="177"/>
      <c r="P193" s="167"/>
      <c r="R193" s="158"/>
      <c r="S193" s="161"/>
      <c r="T193" s="207"/>
    </row>
    <row r="194" spans="1:20" ht="15.75">
      <c r="A194" s="165"/>
      <c r="B194" s="184"/>
      <c r="C194" s="176"/>
      <c r="D194" s="393"/>
      <c r="E194" s="393"/>
      <c r="F194" s="393"/>
      <c r="G194" s="178"/>
      <c r="H194" s="167"/>
      <c r="I194" s="167"/>
      <c r="J194" s="167"/>
      <c r="K194" s="168"/>
      <c r="L194" s="162"/>
      <c r="M194" s="162"/>
      <c r="N194" s="162"/>
      <c r="O194" s="177"/>
      <c r="P194" s="167"/>
      <c r="R194" s="158"/>
      <c r="S194" s="161"/>
      <c r="T194" s="207"/>
    </row>
    <row r="195" spans="1:20" ht="15.75">
      <c r="A195" s="165"/>
      <c r="B195" s="171"/>
      <c r="C195" s="178"/>
      <c r="D195" s="179"/>
      <c r="E195" s="174"/>
      <c r="F195" s="180"/>
      <c r="G195" s="168"/>
      <c r="H195" s="167"/>
      <c r="I195" s="167"/>
      <c r="J195" s="167"/>
      <c r="K195" s="168"/>
      <c r="L195" s="162"/>
      <c r="M195" s="162"/>
      <c r="N195" s="162"/>
      <c r="O195" s="177"/>
      <c r="P195" s="167"/>
      <c r="R195" s="158"/>
      <c r="S195" s="161"/>
      <c r="T195" s="207"/>
    </row>
    <row r="196" spans="1:20" ht="15.75">
      <c r="A196" s="165"/>
      <c r="B196" s="169"/>
      <c r="C196" s="168"/>
      <c r="D196" s="167"/>
      <c r="E196" s="167"/>
      <c r="F196" s="167"/>
      <c r="G196" s="168"/>
      <c r="H196" s="167"/>
      <c r="I196" s="167"/>
      <c r="J196" s="167"/>
      <c r="K196" s="168"/>
      <c r="L196" s="162"/>
      <c r="M196" s="162"/>
      <c r="N196" s="162"/>
      <c r="O196" s="177"/>
      <c r="P196" s="187"/>
      <c r="Q196" s="188"/>
      <c r="R196" s="158"/>
      <c r="S196" s="161"/>
      <c r="T196" s="207"/>
    </row>
    <row r="197" spans="1:20" ht="15.75">
      <c r="A197" s="165"/>
      <c r="B197" s="169"/>
      <c r="C197" s="168"/>
      <c r="D197" s="167"/>
      <c r="E197" s="167"/>
      <c r="F197" s="167"/>
      <c r="G197" s="168"/>
      <c r="H197" s="167"/>
      <c r="I197" s="167"/>
      <c r="J197" s="167"/>
      <c r="K197" s="168"/>
      <c r="L197" s="162"/>
      <c r="M197" s="162"/>
      <c r="N197" s="162"/>
      <c r="O197" s="177"/>
      <c r="P197" s="159"/>
      <c r="Q197" s="208"/>
      <c r="R197" s="158"/>
      <c r="S197" s="161"/>
      <c r="T197" s="207"/>
    </row>
    <row r="198" spans="1:20" ht="15.75">
      <c r="A198" s="165"/>
      <c r="B198" s="184"/>
      <c r="C198" s="152"/>
      <c r="D198" s="393"/>
      <c r="E198" s="393"/>
      <c r="F198" s="393"/>
      <c r="G198" s="168"/>
      <c r="H198" s="167"/>
      <c r="I198" s="167"/>
      <c r="J198" s="167"/>
      <c r="K198" s="168"/>
      <c r="L198" s="162"/>
      <c r="M198" s="162"/>
      <c r="N198" s="162"/>
      <c r="O198" s="177"/>
      <c r="P198" s="162"/>
      <c r="Q198" s="209"/>
      <c r="R198" s="158"/>
      <c r="S198" s="161"/>
      <c r="T198" s="207"/>
    </row>
    <row r="199" spans="1:20" ht="15.75">
      <c r="A199" s="172"/>
      <c r="B199" s="171"/>
      <c r="C199" s="178"/>
      <c r="D199" s="173"/>
      <c r="E199" s="174"/>
      <c r="F199" s="175"/>
      <c r="G199" s="176"/>
      <c r="H199" s="167"/>
      <c r="I199" s="167"/>
      <c r="J199" s="167"/>
      <c r="K199" s="168"/>
      <c r="L199" s="162"/>
      <c r="M199" s="162"/>
      <c r="N199" s="162"/>
      <c r="O199" s="177"/>
      <c r="P199" s="162"/>
      <c r="Q199" s="209"/>
      <c r="R199" s="158"/>
      <c r="S199" s="161"/>
      <c r="T199" s="207"/>
    </row>
    <row r="200" spans="1:20" ht="15.75">
      <c r="A200" s="165"/>
      <c r="B200" s="169"/>
      <c r="C200" s="168"/>
      <c r="D200" s="162"/>
      <c r="E200" s="162"/>
      <c r="F200" s="162"/>
      <c r="G200" s="177"/>
      <c r="H200" s="393"/>
      <c r="I200" s="393"/>
      <c r="J200" s="393"/>
      <c r="K200" s="168"/>
      <c r="L200" s="162"/>
      <c r="M200" s="162"/>
      <c r="N200" s="162"/>
      <c r="O200" s="177"/>
      <c r="P200" s="162"/>
      <c r="Q200" s="209"/>
      <c r="R200" s="158"/>
      <c r="S200" s="161"/>
      <c r="T200" s="207"/>
    </row>
    <row r="201" spans="1:20" ht="15.75">
      <c r="A201" s="165"/>
      <c r="B201" s="169"/>
      <c r="C201" s="168"/>
      <c r="D201" s="162"/>
      <c r="E201" s="162"/>
      <c r="F201" s="162"/>
      <c r="G201" s="177"/>
      <c r="H201" s="174"/>
      <c r="I201" s="174"/>
      <c r="J201" s="174"/>
      <c r="K201" s="176"/>
      <c r="L201" s="162"/>
      <c r="M201" s="162"/>
      <c r="N201" s="162"/>
      <c r="O201" s="177"/>
      <c r="P201" s="162"/>
      <c r="Q201" s="209"/>
      <c r="R201" s="158"/>
      <c r="S201" s="161"/>
      <c r="T201" s="207"/>
    </row>
    <row r="202" spans="1:20" ht="15.75">
      <c r="A202" s="165"/>
      <c r="B202" s="184"/>
      <c r="C202" s="176"/>
      <c r="D202" s="393"/>
      <c r="E202" s="393"/>
      <c r="F202" s="393"/>
      <c r="G202" s="178"/>
      <c r="H202" s="162"/>
      <c r="I202" s="162"/>
      <c r="J202" s="162"/>
      <c r="K202" s="177"/>
      <c r="L202" s="162"/>
      <c r="M202" s="162"/>
      <c r="N202" s="162"/>
      <c r="O202" s="177"/>
      <c r="P202" s="162"/>
      <c r="Q202" s="209"/>
      <c r="R202" s="158"/>
      <c r="S202" s="161"/>
      <c r="T202" s="207"/>
    </row>
    <row r="203" spans="1:20" ht="15.75">
      <c r="A203" s="165"/>
      <c r="B203" s="171"/>
      <c r="C203" s="178"/>
      <c r="D203" s="179"/>
      <c r="E203" s="174"/>
      <c r="F203" s="180"/>
      <c r="G203" s="168"/>
      <c r="H203" s="162"/>
      <c r="I203" s="162"/>
      <c r="J203" s="162"/>
      <c r="K203" s="177"/>
      <c r="L203" s="162"/>
      <c r="M203" s="162"/>
      <c r="N203" s="162"/>
      <c r="O203" s="177"/>
      <c r="P203" s="162"/>
      <c r="Q203" s="209"/>
      <c r="R203" s="158"/>
      <c r="S203" s="161"/>
      <c r="T203" s="207"/>
    </row>
    <row r="204" spans="1:20" ht="15.75">
      <c r="A204" s="165"/>
      <c r="B204" s="169"/>
      <c r="C204" s="168"/>
      <c r="D204" s="167"/>
      <c r="E204" s="167"/>
      <c r="F204" s="167"/>
      <c r="G204" s="168"/>
      <c r="H204" s="162"/>
      <c r="I204" s="162"/>
      <c r="J204" s="162"/>
      <c r="K204" s="177"/>
      <c r="L204" s="393"/>
      <c r="M204" s="393"/>
      <c r="N204" s="393"/>
      <c r="O204" s="178"/>
      <c r="P204" s="162"/>
      <c r="Q204" s="209"/>
      <c r="R204" s="158"/>
      <c r="S204" s="161"/>
      <c r="T204" s="207"/>
    </row>
    <row r="205" spans="1:20" ht="15.75">
      <c r="A205" s="165"/>
      <c r="B205" s="169"/>
      <c r="C205" s="168"/>
      <c r="D205" s="167"/>
      <c r="E205" s="167"/>
      <c r="F205" s="167"/>
      <c r="G205" s="168"/>
      <c r="H205" s="162"/>
      <c r="I205" s="162"/>
      <c r="J205" s="162"/>
      <c r="K205" s="177"/>
      <c r="L205" s="181"/>
      <c r="M205" s="174"/>
      <c r="N205" s="181"/>
      <c r="O205" s="166"/>
      <c r="P205" s="162"/>
      <c r="Q205" s="209"/>
      <c r="R205" s="158"/>
      <c r="S205" s="161"/>
      <c r="T205" s="207"/>
    </row>
    <row r="206" spans="1:20" ht="15.75">
      <c r="A206" s="165"/>
      <c r="B206" s="184"/>
      <c r="C206" s="176"/>
      <c r="D206" s="393"/>
      <c r="E206" s="393"/>
      <c r="F206" s="393"/>
      <c r="G206" s="168"/>
      <c r="H206" s="162"/>
      <c r="I206" s="162"/>
      <c r="J206" s="162"/>
      <c r="K206" s="177"/>
      <c r="L206" s="167"/>
      <c r="M206" s="167"/>
      <c r="N206" s="167"/>
      <c r="O206" s="166"/>
      <c r="P206" s="162"/>
      <c r="Q206" s="209"/>
      <c r="R206" s="158"/>
      <c r="S206" s="161"/>
      <c r="T206" s="207"/>
    </row>
    <row r="207" spans="1:20" ht="15.75">
      <c r="A207" s="165"/>
      <c r="B207" s="171"/>
      <c r="C207" s="178"/>
      <c r="D207" s="173"/>
      <c r="E207" s="174"/>
      <c r="F207" s="175"/>
      <c r="G207" s="176"/>
      <c r="H207" s="162"/>
      <c r="I207" s="162"/>
      <c r="J207" s="162"/>
      <c r="K207" s="177"/>
      <c r="L207" s="167"/>
      <c r="M207" s="167"/>
      <c r="N207" s="167"/>
      <c r="O207" s="166"/>
      <c r="P207" s="162"/>
      <c r="Q207" s="209"/>
      <c r="R207" s="158"/>
      <c r="S207" s="161"/>
      <c r="T207" s="207"/>
    </row>
    <row r="208" spans="1:20" ht="15.75">
      <c r="A208" s="165"/>
      <c r="B208" s="169"/>
      <c r="C208" s="168"/>
      <c r="D208" s="162"/>
      <c r="E208" s="162"/>
      <c r="F208" s="162"/>
      <c r="G208" s="177"/>
      <c r="H208" s="393"/>
      <c r="I208" s="393"/>
      <c r="J208" s="393"/>
      <c r="K208" s="178"/>
      <c r="L208" s="167"/>
      <c r="M208" s="167"/>
      <c r="N208" s="167"/>
      <c r="O208" s="166"/>
      <c r="P208" s="162"/>
      <c r="Q208" s="209"/>
      <c r="R208" s="158"/>
      <c r="S208" s="161"/>
      <c r="T208" s="207"/>
    </row>
    <row r="209" spans="1:20" ht="15.75">
      <c r="A209" s="172"/>
      <c r="B209" s="169"/>
      <c r="C209" s="168"/>
      <c r="D209" s="162"/>
      <c r="E209" s="162"/>
      <c r="F209" s="162"/>
      <c r="G209" s="177"/>
      <c r="H209" s="181"/>
      <c r="I209" s="174"/>
      <c r="J209" s="181"/>
      <c r="K209" s="168"/>
      <c r="L209" s="167"/>
      <c r="M209" s="167"/>
      <c r="N209" s="167"/>
      <c r="O209" s="166"/>
      <c r="P209" s="162"/>
      <c r="Q209" s="209"/>
      <c r="R209" s="158"/>
      <c r="S209" s="161"/>
      <c r="T209" s="207"/>
    </row>
    <row r="210" spans="1:20" ht="15.75">
      <c r="A210" s="165"/>
      <c r="B210" s="184"/>
      <c r="C210" s="176"/>
      <c r="D210" s="393"/>
      <c r="E210" s="393"/>
      <c r="F210" s="393"/>
      <c r="G210" s="178"/>
      <c r="H210" s="167"/>
      <c r="I210" s="167"/>
      <c r="J210" s="162"/>
      <c r="K210" s="166"/>
      <c r="L210" s="395"/>
      <c r="M210" s="395"/>
      <c r="N210" s="395"/>
      <c r="O210" s="166"/>
      <c r="P210" s="162"/>
      <c r="Q210" s="209"/>
      <c r="R210" s="158"/>
      <c r="S210" s="161"/>
      <c r="T210" s="207"/>
    </row>
    <row r="211" spans="1:20" ht="15.75">
      <c r="A211" s="165"/>
      <c r="B211" s="171"/>
      <c r="C211" s="178"/>
      <c r="D211" s="179"/>
      <c r="E211" s="174"/>
      <c r="F211" s="180"/>
      <c r="G211" s="168"/>
      <c r="H211" s="167"/>
      <c r="I211" s="167"/>
      <c r="J211" s="162"/>
      <c r="K211" s="166"/>
      <c r="L211" s="162"/>
      <c r="M211" s="162"/>
      <c r="N211" s="162"/>
      <c r="O211" s="166"/>
      <c r="P211" s="162"/>
      <c r="Q211" s="210"/>
      <c r="R211" s="158"/>
      <c r="S211" s="161"/>
      <c r="T211" s="207"/>
    </row>
    <row r="212" spans="1:20" ht="15.75">
      <c r="A212" s="165"/>
      <c r="B212" s="41"/>
      <c r="C212" s="168"/>
      <c r="D212" s="167"/>
      <c r="E212" s="167"/>
      <c r="F212" s="167"/>
      <c r="G212" s="168"/>
      <c r="H212" s="167"/>
      <c r="I212" s="167"/>
      <c r="J212" s="162"/>
      <c r="K212" s="166"/>
      <c r="L212" s="396"/>
      <c r="M212" s="396"/>
      <c r="N212" s="396"/>
      <c r="O212" s="397"/>
      <c r="P212" s="397"/>
      <c r="Q212" s="397"/>
      <c r="R212" s="158"/>
      <c r="S212" s="161"/>
      <c r="T212" s="207"/>
    </row>
    <row r="213" spans="1:20" ht="15.75">
      <c r="A213" s="165"/>
      <c r="B213" s="169"/>
      <c r="C213" s="168"/>
      <c r="D213" s="167"/>
      <c r="E213" s="167"/>
      <c r="F213" s="167"/>
      <c r="G213" s="168"/>
      <c r="H213" s="167"/>
      <c r="I213" s="167"/>
      <c r="J213" s="167"/>
      <c r="K213" s="168"/>
      <c r="L213" s="167"/>
      <c r="M213" s="167"/>
      <c r="N213" s="167"/>
      <c r="O213" s="166"/>
      <c r="P213" s="162"/>
      <c r="Q213" s="209"/>
      <c r="R213" s="158"/>
      <c r="S213" s="161"/>
      <c r="T213" s="207"/>
    </row>
    <row r="214" spans="1:20" ht="15.75">
      <c r="A214" s="165"/>
      <c r="B214" s="184"/>
      <c r="C214" s="152"/>
      <c r="D214" s="393"/>
      <c r="E214" s="393"/>
      <c r="F214" s="393"/>
      <c r="G214" s="168"/>
      <c r="H214" s="167"/>
      <c r="I214" s="167"/>
      <c r="J214" s="167"/>
      <c r="K214" s="168"/>
      <c r="L214" s="167"/>
      <c r="M214" s="167"/>
      <c r="N214" s="167"/>
      <c r="O214" s="166"/>
      <c r="P214" s="162"/>
      <c r="Q214" s="209"/>
      <c r="R214" s="158"/>
      <c r="S214" s="161"/>
      <c r="T214" s="207"/>
    </row>
    <row r="215" spans="1:20" ht="15.75">
      <c r="A215" s="172"/>
      <c r="B215" s="171"/>
      <c r="C215" s="186"/>
      <c r="D215" s="173"/>
      <c r="E215" s="174"/>
      <c r="F215" s="175"/>
      <c r="G215" s="176"/>
      <c r="H215" s="167"/>
      <c r="I215" s="167"/>
      <c r="J215" s="167"/>
      <c r="K215" s="168"/>
      <c r="L215" s="167"/>
      <c r="M215" s="167"/>
      <c r="N215" s="167"/>
      <c r="O215" s="166"/>
      <c r="P215" s="162"/>
      <c r="Q215" s="209"/>
      <c r="R215" s="158"/>
      <c r="S215" s="161"/>
      <c r="T215" s="207"/>
    </row>
    <row r="216" spans="1:20" ht="15.75">
      <c r="A216" s="165"/>
      <c r="B216" s="169"/>
      <c r="C216" s="168"/>
      <c r="D216" s="162"/>
      <c r="E216" s="162"/>
      <c r="F216" s="162"/>
      <c r="G216" s="177"/>
      <c r="H216" s="393"/>
      <c r="I216" s="393"/>
      <c r="J216" s="393"/>
      <c r="K216" s="168"/>
      <c r="L216" s="167"/>
      <c r="M216" s="167"/>
      <c r="N216" s="167"/>
      <c r="O216" s="166"/>
      <c r="P216" s="162"/>
      <c r="Q216" s="209"/>
      <c r="R216" s="158"/>
      <c r="S216" s="161"/>
      <c r="T216" s="207"/>
    </row>
    <row r="217" spans="1:20" ht="15.75">
      <c r="A217" s="165"/>
      <c r="B217" s="169"/>
      <c r="C217" s="168"/>
      <c r="D217" s="162"/>
      <c r="E217" s="162"/>
      <c r="F217" s="162"/>
      <c r="G217" s="177"/>
      <c r="H217" s="174"/>
      <c r="I217" s="174"/>
      <c r="J217" s="174"/>
      <c r="K217" s="176"/>
      <c r="L217" s="167"/>
      <c r="M217" s="167"/>
      <c r="N217" s="167"/>
      <c r="O217" s="166"/>
      <c r="P217" s="162"/>
      <c r="Q217" s="209"/>
      <c r="R217" s="158"/>
      <c r="S217" s="161"/>
      <c r="T217" s="207"/>
    </row>
    <row r="218" spans="1:20" ht="15.75">
      <c r="A218" s="165"/>
      <c r="B218" s="184"/>
      <c r="C218" s="176"/>
      <c r="D218" s="393"/>
      <c r="E218" s="393"/>
      <c r="F218" s="393"/>
      <c r="G218" s="178"/>
      <c r="H218" s="162"/>
      <c r="I218" s="162"/>
      <c r="J218" s="162"/>
      <c r="K218" s="177"/>
      <c r="L218" s="167"/>
      <c r="M218" s="167"/>
      <c r="N218" s="167"/>
      <c r="O218" s="166"/>
      <c r="P218" s="162"/>
      <c r="Q218" s="209"/>
      <c r="R218" s="158"/>
      <c r="S218" s="161"/>
      <c r="T218" s="207"/>
    </row>
    <row r="219" spans="1:20" ht="15.75">
      <c r="A219" s="165"/>
      <c r="B219" s="171"/>
      <c r="C219" s="178"/>
      <c r="D219" s="179"/>
      <c r="E219" s="174"/>
      <c r="F219" s="180"/>
      <c r="G219" s="168"/>
      <c r="H219" s="162"/>
      <c r="I219" s="162"/>
      <c r="J219" s="162"/>
      <c r="K219" s="177"/>
      <c r="L219" s="167"/>
      <c r="M219" s="167"/>
      <c r="N219" s="167"/>
      <c r="O219" s="166"/>
      <c r="P219" s="162"/>
      <c r="Q219" s="209"/>
      <c r="R219" s="158"/>
      <c r="S219" s="161"/>
      <c r="T219" s="207"/>
    </row>
    <row r="220" spans="1:20" ht="15.75">
      <c r="A220" s="165"/>
      <c r="B220" s="169"/>
      <c r="C220" s="168"/>
      <c r="D220" s="167"/>
      <c r="E220" s="167"/>
      <c r="F220" s="167"/>
      <c r="G220" s="168"/>
      <c r="H220" s="162"/>
      <c r="I220" s="162"/>
      <c r="J220" s="162"/>
      <c r="K220" s="177"/>
      <c r="L220" s="393"/>
      <c r="M220" s="393"/>
      <c r="N220" s="393"/>
      <c r="O220" s="166"/>
      <c r="P220" s="162"/>
      <c r="Q220" s="209"/>
      <c r="R220" s="158"/>
      <c r="S220" s="161"/>
      <c r="T220" s="207"/>
    </row>
    <row r="221" spans="1:20" ht="15.75">
      <c r="A221" s="165"/>
      <c r="B221" s="169"/>
      <c r="C221" s="168"/>
      <c r="D221" s="167"/>
      <c r="E221" s="167"/>
      <c r="F221" s="167"/>
      <c r="G221" s="168"/>
      <c r="H221" s="162"/>
      <c r="I221" s="162"/>
      <c r="J221" s="162"/>
      <c r="K221" s="177"/>
      <c r="L221" s="174"/>
      <c r="M221" s="174"/>
      <c r="N221" s="174"/>
      <c r="O221" s="176"/>
      <c r="P221" s="162"/>
      <c r="Q221" s="209"/>
      <c r="R221" s="158"/>
      <c r="S221" s="161"/>
      <c r="T221" s="207"/>
    </row>
    <row r="222" spans="1:20" ht="15.75">
      <c r="A222" s="165"/>
      <c r="B222" s="184"/>
      <c r="C222" s="176"/>
      <c r="D222" s="393"/>
      <c r="E222" s="393"/>
      <c r="F222" s="393"/>
      <c r="G222" s="168"/>
      <c r="H222" s="162"/>
      <c r="I222" s="162"/>
      <c r="J222" s="162"/>
      <c r="K222" s="177"/>
      <c r="L222" s="162"/>
      <c r="M222" s="162"/>
      <c r="N222" s="162"/>
      <c r="O222" s="177"/>
      <c r="P222" s="162"/>
      <c r="Q222" s="209"/>
      <c r="R222" s="158"/>
      <c r="S222" s="161"/>
      <c r="T222" s="207"/>
    </row>
    <row r="223" spans="1:20" ht="15.75">
      <c r="A223" s="165"/>
      <c r="B223" s="171"/>
      <c r="C223" s="178"/>
      <c r="D223" s="173"/>
      <c r="E223" s="174"/>
      <c r="F223" s="175"/>
      <c r="G223" s="176"/>
      <c r="H223" s="162"/>
      <c r="I223" s="162"/>
      <c r="J223" s="162"/>
      <c r="K223" s="177"/>
      <c r="L223" s="162"/>
      <c r="M223" s="162"/>
      <c r="N223" s="162"/>
      <c r="O223" s="177"/>
      <c r="P223" s="162"/>
      <c r="Q223" s="209"/>
      <c r="R223" s="158"/>
      <c r="S223" s="161"/>
      <c r="T223" s="207"/>
    </row>
    <row r="224" spans="1:20" ht="15.75">
      <c r="A224" s="165"/>
      <c r="B224" s="169"/>
      <c r="C224" s="168"/>
      <c r="D224" s="162"/>
      <c r="E224" s="162"/>
      <c r="F224" s="162"/>
      <c r="G224" s="177"/>
      <c r="H224" s="393"/>
      <c r="I224" s="393"/>
      <c r="J224" s="393"/>
      <c r="K224" s="178"/>
      <c r="L224" s="162"/>
      <c r="M224" s="162"/>
      <c r="N224" s="162"/>
      <c r="O224" s="177"/>
      <c r="P224" s="162"/>
      <c r="Q224" s="209"/>
      <c r="R224" s="158"/>
      <c r="S224" s="161"/>
      <c r="T224" s="207"/>
    </row>
    <row r="225" spans="1:20" ht="15.75">
      <c r="A225" s="172"/>
      <c r="B225" s="169"/>
      <c r="C225" s="168"/>
      <c r="D225" s="162"/>
      <c r="E225" s="162"/>
      <c r="F225" s="162"/>
      <c r="G225" s="177"/>
      <c r="H225" s="181"/>
      <c r="I225" s="174"/>
      <c r="J225" s="181"/>
      <c r="K225" s="168"/>
      <c r="L225" s="162"/>
      <c r="M225" s="162"/>
      <c r="N225" s="162"/>
      <c r="O225" s="177"/>
      <c r="P225" s="162"/>
      <c r="Q225" s="209"/>
      <c r="R225" s="158"/>
      <c r="S225" s="161"/>
      <c r="T225" s="207"/>
    </row>
    <row r="226" spans="1:20" ht="15.75">
      <c r="A226" s="165"/>
      <c r="B226" s="184"/>
      <c r="C226" s="176"/>
      <c r="D226" s="393"/>
      <c r="E226" s="393"/>
      <c r="F226" s="393"/>
      <c r="G226" s="178"/>
      <c r="H226" s="167"/>
      <c r="I226" s="167"/>
      <c r="J226" s="167"/>
      <c r="K226" s="168"/>
      <c r="L226" s="162"/>
      <c r="M226" s="162"/>
      <c r="N226" s="162"/>
      <c r="O226" s="177"/>
      <c r="P226" s="162"/>
      <c r="Q226" s="209"/>
      <c r="R226" s="158"/>
      <c r="S226" s="161"/>
      <c r="T226" s="207"/>
    </row>
    <row r="227" spans="1:20" ht="15.75">
      <c r="A227" s="165"/>
      <c r="B227" s="171"/>
      <c r="C227" s="178"/>
      <c r="D227" s="179"/>
      <c r="E227" s="174"/>
      <c r="F227" s="180"/>
      <c r="G227" s="168"/>
      <c r="H227" s="167"/>
      <c r="I227" s="167"/>
      <c r="J227" s="167"/>
      <c r="K227" s="168"/>
      <c r="L227" s="162"/>
      <c r="M227" s="162"/>
      <c r="N227" s="162"/>
      <c r="O227" s="177"/>
      <c r="P227" s="162"/>
      <c r="Q227" s="209"/>
      <c r="R227" s="158"/>
      <c r="S227" s="161"/>
      <c r="T227" s="207"/>
    </row>
    <row r="228" spans="1:20" ht="15.75">
      <c r="A228" s="165"/>
      <c r="B228" s="169"/>
      <c r="C228" s="168"/>
      <c r="D228" s="167"/>
      <c r="E228" s="167"/>
      <c r="F228" s="167"/>
      <c r="G228" s="168"/>
      <c r="H228" s="167"/>
      <c r="I228" s="167"/>
      <c r="J228" s="167"/>
      <c r="K228" s="168"/>
      <c r="L228" s="162"/>
      <c r="M228" s="162"/>
      <c r="N228" s="162"/>
      <c r="O228" s="177"/>
      <c r="P228" s="187"/>
      <c r="Q228" s="211"/>
      <c r="R228" s="158"/>
      <c r="S228" s="161"/>
      <c r="T228" s="207"/>
    </row>
    <row r="229" spans="1:20" ht="15.75">
      <c r="A229" s="165"/>
      <c r="B229" s="169"/>
      <c r="C229" s="168"/>
      <c r="D229" s="167"/>
      <c r="E229" s="167"/>
      <c r="F229" s="167"/>
      <c r="G229" s="168"/>
      <c r="H229" s="167"/>
      <c r="I229" s="167"/>
      <c r="J229" s="167"/>
      <c r="K229" s="168"/>
      <c r="L229" s="162"/>
      <c r="M229" s="162"/>
      <c r="N229" s="162"/>
      <c r="O229" s="177"/>
      <c r="P229" s="181"/>
      <c r="R229" s="158"/>
      <c r="S229" s="161"/>
      <c r="T229" s="207"/>
    </row>
    <row r="230" spans="1:20" ht="15.75">
      <c r="A230" s="165"/>
      <c r="B230" s="184"/>
      <c r="C230" s="152"/>
      <c r="D230" s="393"/>
      <c r="E230" s="393"/>
      <c r="F230" s="393"/>
      <c r="G230" s="168"/>
      <c r="H230" s="167"/>
      <c r="I230" s="167"/>
      <c r="J230" s="167"/>
      <c r="K230" s="168"/>
      <c r="L230" s="162"/>
      <c r="M230" s="162"/>
      <c r="N230" s="162"/>
      <c r="O230" s="177"/>
      <c r="P230" s="167"/>
      <c r="R230" s="158"/>
      <c r="S230" s="161"/>
      <c r="T230" s="207"/>
    </row>
    <row r="231" spans="1:20" ht="15.75">
      <c r="A231" s="172"/>
      <c r="B231" s="171"/>
      <c r="C231" s="178"/>
      <c r="D231" s="173"/>
      <c r="E231" s="174"/>
      <c r="F231" s="175"/>
      <c r="G231" s="176"/>
      <c r="H231" s="167"/>
      <c r="I231" s="167"/>
      <c r="J231" s="167"/>
      <c r="K231" s="168"/>
      <c r="L231" s="162"/>
      <c r="M231" s="162"/>
      <c r="N231" s="162"/>
      <c r="O231" s="177"/>
      <c r="P231" s="167"/>
      <c r="R231" s="158"/>
      <c r="S231" s="161"/>
      <c r="T231" s="207"/>
    </row>
    <row r="232" spans="1:20" ht="15.75">
      <c r="A232" s="165"/>
      <c r="B232" s="169"/>
      <c r="C232" s="168"/>
      <c r="D232" s="162"/>
      <c r="E232" s="162"/>
      <c r="F232" s="162"/>
      <c r="G232" s="177"/>
      <c r="H232" s="393"/>
      <c r="I232" s="393"/>
      <c r="J232" s="393"/>
      <c r="K232" s="168"/>
      <c r="L232" s="162"/>
      <c r="M232" s="162"/>
      <c r="N232" s="162"/>
      <c r="O232" s="177"/>
      <c r="P232" s="167"/>
      <c r="R232" s="158"/>
      <c r="S232" s="161"/>
      <c r="T232" s="207"/>
    </row>
    <row r="233" spans="1:20" ht="15.75">
      <c r="A233" s="165"/>
      <c r="B233" s="169"/>
      <c r="C233" s="168"/>
      <c r="D233" s="162"/>
      <c r="E233" s="162"/>
      <c r="F233" s="162"/>
      <c r="G233" s="177"/>
      <c r="H233" s="174"/>
      <c r="I233" s="174"/>
      <c r="J233" s="174"/>
      <c r="K233" s="176"/>
      <c r="L233" s="162"/>
      <c r="M233" s="162"/>
      <c r="N233" s="162"/>
      <c r="O233" s="177"/>
      <c r="P233" s="167"/>
      <c r="R233" s="158"/>
      <c r="S233" s="161"/>
      <c r="T233" s="207"/>
    </row>
    <row r="234" spans="1:20" ht="15.75">
      <c r="A234" s="165"/>
      <c r="B234" s="184"/>
      <c r="C234" s="176"/>
      <c r="D234" s="393"/>
      <c r="E234" s="393"/>
      <c r="F234" s="393"/>
      <c r="G234" s="178"/>
      <c r="H234" s="162"/>
      <c r="I234" s="162"/>
      <c r="J234" s="162"/>
      <c r="K234" s="177"/>
      <c r="L234" s="162"/>
      <c r="M234" s="162"/>
      <c r="N234" s="162"/>
      <c r="O234" s="177"/>
      <c r="P234" s="167"/>
      <c r="R234" s="158"/>
      <c r="S234" s="161"/>
      <c r="T234" s="207"/>
    </row>
    <row r="235" spans="1:19" ht="15.75">
      <c r="A235" s="165"/>
      <c r="B235" s="171"/>
      <c r="C235" s="178"/>
      <c r="D235" s="179"/>
      <c r="E235" s="174"/>
      <c r="F235" s="180"/>
      <c r="G235" s="168"/>
      <c r="H235" s="162"/>
      <c r="I235" s="162"/>
      <c r="J235" s="162"/>
      <c r="K235" s="177"/>
      <c r="L235" s="162"/>
      <c r="M235" s="162"/>
      <c r="N235" s="162"/>
      <c r="O235" s="177"/>
      <c r="P235" s="167"/>
      <c r="S235" s="40"/>
    </row>
    <row r="236" spans="1:19" ht="15.75">
      <c r="A236" s="165"/>
      <c r="B236" s="169"/>
      <c r="C236" s="168"/>
      <c r="D236" s="167"/>
      <c r="E236" s="167"/>
      <c r="F236" s="167"/>
      <c r="G236" s="168"/>
      <c r="H236" s="162"/>
      <c r="I236" s="162"/>
      <c r="J236" s="162"/>
      <c r="K236" s="177"/>
      <c r="L236" s="393"/>
      <c r="M236" s="393"/>
      <c r="N236" s="393"/>
      <c r="O236" s="178"/>
      <c r="P236" s="167"/>
      <c r="S236" s="40"/>
    </row>
    <row r="237" spans="1:19" ht="15.75">
      <c r="A237" s="165"/>
      <c r="B237" s="169"/>
      <c r="C237" s="168"/>
      <c r="D237" s="167"/>
      <c r="E237" s="167"/>
      <c r="F237" s="167"/>
      <c r="G237" s="168"/>
      <c r="H237" s="162"/>
      <c r="I237" s="162"/>
      <c r="J237" s="162"/>
      <c r="K237" s="177"/>
      <c r="L237" s="181"/>
      <c r="M237" s="174"/>
      <c r="N237" s="181"/>
      <c r="O237" s="168"/>
      <c r="P237" s="167"/>
      <c r="S237" s="40"/>
    </row>
    <row r="238" spans="1:19" ht="15.75">
      <c r="A238" s="165"/>
      <c r="B238" s="184"/>
      <c r="C238" s="176"/>
      <c r="D238" s="393"/>
      <c r="E238" s="393"/>
      <c r="F238" s="393"/>
      <c r="G238" s="168"/>
      <c r="H238" s="162"/>
      <c r="I238" s="162"/>
      <c r="J238" s="162"/>
      <c r="K238" s="177"/>
      <c r="L238" s="167"/>
      <c r="M238" s="167"/>
      <c r="N238" s="167"/>
      <c r="O238" s="168"/>
      <c r="P238" s="167"/>
      <c r="S238" s="40"/>
    </row>
    <row r="239" spans="1:19" ht="15.75">
      <c r="A239" s="165"/>
      <c r="B239" s="171"/>
      <c r="C239" s="178"/>
      <c r="D239" s="173"/>
      <c r="E239" s="174"/>
      <c r="F239" s="175"/>
      <c r="G239" s="176"/>
      <c r="H239" s="162"/>
      <c r="I239" s="162"/>
      <c r="J239" s="162"/>
      <c r="K239" s="177"/>
      <c r="L239" s="167"/>
      <c r="M239" s="167"/>
      <c r="N239" s="167"/>
      <c r="O239" s="168"/>
      <c r="P239" s="167"/>
      <c r="S239" s="40"/>
    </row>
    <row r="240" spans="1:19" ht="15.75">
      <c r="A240" s="165"/>
      <c r="B240" s="169"/>
      <c r="C240" s="168"/>
      <c r="D240" s="162"/>
      <c r="E240" s="162"/>
      <c r="F240" s="162"/>
      <c r="G240" s="177"/>
      <c r="H240" s="393"/>
      <c r="I240" s="393"/>
      <c r="J240" s="393"/>
      <c r="K240" s="178"/>
      <c r="L240" s="167"/>
      <c r="M240" s="167"/>
      <c r="N240" s="167"/>
      <c r="O240" s="168"/>
      <c r="P240" s="167"/>
      <c r="S240" s="40"/>
    </row>
    <row r="241" spans="1:19" ht="15.75">
      <c r="A241" s="172"/>
      <c r="B241" s="169"/>
      <c r="C241" s="168"/>
      <c r="D241" s="162"/>
      <c r="E241" s="162"/>
      <c r="F241" s="162"/>
      <c r="G241" s="177"/>
      <c r="H241" s="181"/>
      <c r="I241" s="174"/>
      <c r="J241" s="181"/>
      <c r="K241" s="168"/>
      <c r="L241" s="167"/>
      <c r="M241" s="167"/>
      <c r="N241" s="167"/>
      <c r="O241" s="168"/>
      <c r="P241" s="167"/>
      <c r="S241" s="40"/>
    </row>
    <row r="242" spans="1:19" ht="15.75">
      <c r="A242" s="165"/>
      <c r="B242" s="184"/>
      <c r="C242" s="176"/>
      <c r="D242" s="393"/>
      <c r="E242" s="393"/>
      <c r="F242" s="393"/>
      <c r="G242" s="178"/>
      <c r="H242" s="167"/>
      <c r="I242" s="167"/>
      <c r="J242" s="162"/>
      <c r="K242" s="166"/>
      <c r="L242" s="395"/>
      <c r="M242" s="395"/>
      <c r="N242" s="395"/>
      <c r="O242" s="166"/>
      <c r="P242" s="162"/>
      <c r="Q242" s="155"/>
      <c r="S242" s="40"/>
    </row>
    <row r="243" spans="1:19" ht="15.75">
      <c r="A243" s="165"/>
      <c r="B243" s="171"/>
      <c r="C243" s="178"/>
      <c r="D243" s="179"/>
      <c r="E243" s="174"/>
      <c r="F243" s="180"/>
      <c r="G243" s="168"/>
      <c r="H243" s="167"/>
      <c r="I243" s="167"/>
      <c r="J243" s="162"/>
      <c r="K243" s="166"/>
      <c r="L243" s="162"/>
      <c r="M243" s="162"/>
      <c r="N243" s="162"/>
      <c r="O243" s="166"/>
      <c r="P243" s="162"/>
      <c r="Q243" s="183"/>
      <c r="S243" s="40"/>
    </row>
    <row r="244" spans="10:19" ht="12.75">
      <c r="J244" s="155"/>
      <c r="K244" s="155"/>
      <c r="L244" s="155"/>
      <c r="M244" s="155"/>
      <c r="N244" s="155"/>
      <c r="O244" s="155"/>
      <c r="P244" s="155"/>
      <c r="Q244" s="155"/>
      <c r="S244" s="40"/>
    </row>
    <row r="245" ht="12.75">
      <c r="S245" s="40"/>
    </row>
    <row r="246" ht="12.75">
      <c r="S246" s="40"/>
    </row>
    <row r="247" ht="150.75" customHeight="1">
      <c r="S247" s="40"/>
    </row>
    <row r="248" spans="1:17" ht="18">
      <c r="A248" s="163"/>
      <c r="B248" s="389"/>
      <c r="C248" s="389"/>
      <c r="D248" s="389"/>
      <c r="E248" s="389"/>
      <c r="F248" s="389"/>
      <c r="G248" s="389"/>
      <c r="H248" s="389"/>
      <c r="I248" s="389"/>
      <c r="J248" s="389"/>
      <c r="K248" s="164"/>
      <c r="L248" s="390"/>
      <c r="M248" s="390"/>
      <c r="N248" s="390"/>
      <c r="O248" s="390"/>
      <c r="P248" s="390"/>
      <c r="Q248" s="390"/>
    </row>
    <row r="249" spans="1:16" ht="15.75">
      <c r="A249" s="165"/>
      <c r="B249" s="41"/>
      <c r="C249" s="168"/>
      <c r="D249" s="167"/>
      <c r="E249" s="167"/>
      <c r="F249" s="167"/>
      <c r="G249" s="168"/>
      <c r="H249" s="167"/>
      <c r="I249" s="167"/>
      <c r="J249" s="167"/>
      <c r="K249" s="168"/>
      <c r="L249" s="167"/>
      <c r="M249" s="167"/>
      <c r="N249" s="167"/>
      <c r="O249" s="168"/>
      <c r="P249" s="167"/>
    </row>
    <row r="250" spans="1:16" ht="15.75">
      <c r="A250" s="165"/>
      <c r="B250" s="169"/>
      <c r="C250" s="168"/>
      <c r="D250" s="167"/>
      <c r="E250" s="167"/>
      <c r="F250" s="167"/>
      <c r="G250" s="168"/>
      <c r="H250" s="167"/>
      <c r="I250" s="167"/>
      <c r="J250" s="167"/>
      <c r="K250" s="168"/>
      <c r="L250" s="167"/>
      <c r="M250" s="167"/>
      <c r="N250" s="167"/>
      <c r="O250" s="168"/>
      <c r="P250" s="167"/>
    </row>
    <row r="251" spans="1:16" ht="15.75">
      <c r="A251" s="165"/>
      <c r="B251" s="184"/>
      <c r="C251" s="152"/>
      <c r="D251" s="393"/>
      <c r="E251" s="393"/>
      <c r="F251" s="393"/>
      <c r="G251" s="168"/>
      <c r="H251" s="167"/>
      <c r="I251" s="167"/>
      <c r="J251" s="167"/>
      <c r="K251" s="168"/>
      <c r="L251" s="167"/>
      <c r="M251" s="167"/>
      <c r="N251" s="167"/>
      <c r="O251" s="168"/>
      <c r="P251" s="167"/>
    </row>
    <row r="252" spans="1:16" ht="15.75">
      <c r="A252" s="172"/>
      <c r="B252" s="185"/>
      <c r="C252" s="186"/>
      <c r="D252" s="173"/>
      <c r="E252" s="174"/>
      <c r="F252" s="175"/>
      <c r="G252" s="176"/>
      <c r="H252" s="167"/>
      <c r="I252" s="167"/>
      <c r="J252" s="167"/>
      <c r="K252" s="168"/>
      <c r="L252" s="167"/>
      <c r="M252" s="167"/>
      <c r="N252" s="167"/>
      <c r="O252" s="168"/>
      <c r="P252" s="167"/>
    </row>
    <row r="253" spans="1:16" ht="15.75">
      <c r="A253" s="165"/>
      <c r="B253" s="169"/>
      <c r="C253" s="168"/>
      <c r="D253" s="162"/>
      <c r="E253" s="162"/>
      <c r="F253" s="162"/>
      <c r="G253" s="177"/>
      <c r="H253" s="393"/>
      <c r="I253" s="393"/>
      <c r="J253" s="393"/>
      <c r="K253" s="168"/>
      <c r="L253" s="167"/>
      <c r="M253" s="167"/>
      <c r="N253" s="167"/>
      <c r="O253" s="168"/>
      <c r="P253" s="167"/>
    </row>
    <row r="254" spans="1:16" ht="15.75">
      <c r="A254" s="165"/>
      <c r="B254" s="169"/>
      <c r="C254" s="168"/>
      <c r="D254" s="162"/>
      <c r="E254" s="162"/>
      <c r="F254" s="162"/>
      <c r="G254" s="177"/>
      <c r="H254" s="173"/>
      <c r="I254" s="174"/>
      <c r="J254" s="175"/>
      <c r="K254" s="176"/>
      <c r="L254" s="167"/>
      <c r="M254" s="167"/>
      <c r="N254" s="167"/>
      <c r="O254" s="168"/>
      <c r="P254" s="167"/>
    </row>
    <row r="255" spans="1:16" ht="15.75">
      <c r="A255" s="165"/>
      <c r="B255" s="184"/>
      <c r="C255" s="176"/>
      <c r="D255" s="393"/>
      <c r="E255" s="393"/>
      <c r="F255" s="393"/>
      <c r="G255" s="178"/>
      <c r="H255" s="162"/>
      <c r="I255" s="162"/>
      <c r="J255" s="162"/>
      <c r="K255" s="177"/>
      <c r="L255" s="167"/>
      <c r="M255" s="167"/>
      <c r="N255" s="167"/>
      <c r="O255" s="168"/>
      <c r="P255" s="167"/>
    </row>
    <row r="256" spans="1:16" ht="15.75">
      <c r="A256" s="165"/>
      <c r="B256" s="171"/>
      <c r="C256" s="178"/>
      <c r="D256" s="179"/>
      <c r="E256" s="174"/>
      <c r="F256" s="180"/>
      <c r="G256" s="168"/>
      <c r="H256" s="162"/>
      <c r="I256" s="162"/>
      <c r="J256" s="162"/>
      <c r="K256" s="177"/>
      <c r="L256" s="167"/>
      <c r="M256" s="167"/>
      <c r="N256" s="167"/>
      <c r="O256" s="168"/>
      <c r="P256" s="167"/>
    </row>
    <row r="257" spans="1:16" ht="15.75">
      <c r="A257" s="165"/>
      <c r="B257" s="169"/>
      <c r="C257" s="168"/>
      <c r="D257" s="167"/>
      <c r="E257" s="167"/>
      <c r="F257" s="167"/>
      <c r="G257" s="168"/>
      <c r="H257" s="162"/>
      <c r="I257" s="162"/>
      <c r="J257" s="162"/>
      <c r="K257" s="177"/>
      <c r="L257" s="393"/>
      <c r="M257" s="393"/>
      <c r="N257" s="393"/>
      <c r="O257" s="168"/>
      <c r="P257" s="167"/>
    </row>
    <row r="258" spans="1:16" ht="15.75">
      <c r="A258" s="165"/>
      <c r="B258" s="169"/>
      <c r="C258" s="168"/>
      <c r="D258" s="167"/>
      <c r="E258" s="167"/>
      <c r="F258" s="167"/>
      <c r="G258" s="168"/>
      <c r="H258" s="162"/>
      <c r="I258" s="162"/>
      <c r="J258" s="162"/>
      <c r="K258" s="177"/>
      <c r="L258" s="173"/>
      <c r="M258" s="174"/>
      <c r="N258" s="175"/>
      <c r="O258" s="176"/>
      <c r="P258" s="167"/>
    </row>
    <row r="259" spans="1:16" ht="15.75">
      <c r="A259" s="165"/>
      <c r="B259" s="184"/>
      <c r="C259" s="176"/>
      <c r="D259" s="393"/>
      <c r="E259" s="393"/>
      <c r="F259" s="393"/>
      <c r="G259" s="168"/>
      <c r="H259" s="162"/>
      <c r="I259" s="162"/>
      <c r="J259" s="162"/>
      <c r="K259" s="177"/>
      <c r="L259" s="162"/>
      <c r="M259" s="162"/>
      <c r="N259" s="162"/>
      <c r="O259" s="177"/>
      <c r="P259" s="167"/>
    </row>
    <row r="260" spans="1:16" ht="15.75">
      <c r="A260" s="165"/>
      <c r="B260" s="171"/>
      <c r="C260" s="178"/>
      <c r="D260" s="173"/>
      <c r="E260" s="174"/>
      <c r="F260" s="175"/>
      <c r="G260" s="176"/>
      <c r="H260" s="162"/>
      <c r="I260" s="162"/>
      <c r="J260" s="162"/>
      <c r="K260" s="177"/>
      <c r="L260" s="162"/>
      <c r="M260" s="162"/>
      <c r="N260" s="162"/>
      <c r="O260" s="177"/>
      <c r="P260" s="167"/>
    </row>
    <row r="261" spans="1:16" ht="15.75">
      <c r="A261" s="165"/>
      <c r="B261" s="169"/>
      <c r="C261" s="168"/>
      <c r="D261" s="162"/>
      <c r="E261" s="162"/>
      <c r="F261" s="162"/>
      <c r="G261" s="177"/>
      <c r="H261" s="393"/>
      <c r="I261" s="393"/>
      <c r="J261" s="393"/>
      <c r="K261" s="178"/>
      <c r="L261" s="162"/>
      <c r="M261" s="162"/>
      <c r="N261" s="162"/>
      <c r="O261" s="177"/>
      <c r="P261" s="167"/>
    </row>
    <row r="262" spans="1:16" ht="15.75">
      <c r="A262" s="172"/>
      <c r="B262" s="169"/>
      <c r="C262" s="168"/>
      <c r="D262" s="162"/>
      <c r="E262" s="162"/>
      <c r="F262" s="162"/>
      <c r="G262" s="177"/>
      <c r="H262" s="179"/>
      <c r="I262" s="174"/>
      <c r="J262" s="180"/>
      <c r="K262" s="168"/>
      <c r="L262" s="162"/>
      <c r="M262" s="162"/>
      <c r="N262" s="162"/>
      <c r="O262" s="177"/>
      <c r="P262" s="167"/>
    </row>
    <row r="263" spans="1:16" ht="15.75">
      <c r="A263" s="165"/>
      <c r="B263" s="184"/>
      <c r="C263" s="176"/>
      <c r="D263" s="393"/>
      <c r="E263" s="393"/>
      <c r="F263" s="393"/>
      <c r="G263" s="178"/>
      <c r="H263" s="167"/>
      <c r="I263" s="167"/>
      <c r="J263" s="167"/>
      <c r="K263" s="168"/>
      <c r="L263" s="162"/>
      <c r="M263" s="162"/>
      <c r="N263" s="162"/>
      <c r="O263" s="177"/>
      <c r="P263" s="167"/>
    </row>
    <row r="264" spans="1:16" ht="15.75">
      <c r="A264" s="165"/>
      <c r="B264" s="171"/>
      <c r="C264" s="178"/>
      <c r="D264" s="179"/>
      <c r="E264" s="174"/>
      <c r="F264" s="180"/>
      <c r="G264" s="168"/>
      <c r="H264" s="167"/>
      <c r="I264" s="167"/>
      <c r="J264" s="167"/>
      <c r="K264" s="168"/>
      <c r="L264" s="162"/>
      <c r="M264" s="162"/>
      <c r="N264" s="162"/>
      <c r="O264" s="177"/>
      <c r="P264" s="167"/>
    </row>
    <row r="265" spans="1:17" ht="15.75">
      <c r="A265" s="165"/>
      <c r="B265" s="169"/>
      <c r="C265" s="168"/>
      <c r="D265" s="167"/>
      <c r="E265" s="167"/>
      <c r="F265" s="167"/>
      <c r="G265" s="168"/>
      <c r="H265" s="167"/>
      <c r="I265" s="167"/>
      <c r="J265" s="167"/>
      <c r="K265" s="168"/>
      <c r="L265" s="162"/>
      <c r="M265" s="162"/>
      <c r="N265" s="162"/>
      <c r="O265" s="177"/>
      <c r="P265" s="171"/>
      <c r="Q265" s="188"/>
    </row>
    <row r="266" spans="1:16" ht="15.75">
      <c r="A266" s="165"/>
      <c r="B266" s="169"/>
      <c r="C266" s="168"/>
      <c r="D266" s="167"/>
      <c r="E266" s="167"/>
      <c r="F266" s="167"/>
      <c r="G266" s="168"/>
      <c r="H266" s="167"/>
      <c r="I266" s="167"/>
      <c r="J266" s="167"/>
      <c r="K266" s="168"/>
      <c r="L266" s="162"/>
      <c r="M266" s="162"/>
      <c r="N266" s="162"/>
      <c r="O266" s="177"/>
      <c r="P266" s="181"/>
    </row>
    <row r="267" spans="1:16" ht="15.75">
      <c r="A267" s="165"/>
      <c r="B267" s="184"/>
      <c r="C267" s="152"/>
      <c r="D267" s="393"/>
      <c r="E267" s="393"/>
      <c r="F267" s="393"/>
      <c r="G267" s="168"/>
      <c r="H267" s="167"/>
      <c r="I267" s="167"/>
      <c r="J267" s="167"/>
      <c r="K267" s="168"/>
      <c r="L267" s="162"/>
      <c r="M267" s="162"/>
      <c r="N267" s="162"/>
      <c r="O267" s="177"/>
      <c r="P267" s="167"/>
    </row>
    <row r="268" spans="1:16" ht="15.75">
      <c r="A268" s="172"/>
      <c r="B268" s="171"/>
      <c r="C268" s="178"/>
      <c r="D268" s="173"/>
      <c r="E268" s="174"/>
      <c r="F268" s="175"/>
      <c r="G268" s="176"/>
      <c r="H268" s="167"/>
      <c r="I268" s="167"/>
      <c r="J268" s="167"/>
      <c r="K268" s="168"/>
      <c r="L268" s="162"/>
      <c r="M268" s="162"/>
      <c r="N268" s="162"/>
      <c r="O268" s="177"/>
      <c r="P268" s="167"/>
    </row>
    <row r="269" spans="1:16" ht="15.75">
      <c r="A269" s="165"/>
      <c r="B269" s="169"/>
      <c r="C269" s="168"/>
      <c r="D269" s="162"/>
      <c r="E269" s="162"/>
      <c r="F269" s="162"/>
      <c r="G269" s="177"/>
      <c r="H269" s="393"/>
      <c r="I269" s="393"/>
      <c r="J269" s="393"/>
      <c r="K269" s="168"/>
      <c r="L269" s="162"/>
      <c r="M269" s="162"/>
      <c r="N269" s="162"/>
      <c r="O269" s="177"/>
      <c r="P269" s="167"/>
    </row>
    <row r="270" spans="1:16" ht="15.75">
      <c r="A270" s="165"/>
      <c r="B270" s="169"/>
      <c r="C270" s="168"/>
      <c r="D270" s="162"/>
      <c r="E270" s="162"/>
      <c r="F270" s="162"/>
      <c r="G270" s="177"/>
      <c r="H270" s="173"/>
      <c r="I270" s="174"/>
      <c r="J270" s="175"/>
      <c r="K270" s="176"/>
      <c r="L270" s="162"/>
      <c r="M270" s="162"/>
      <c r="N270" s="162"/>
      <c r="O270" s="177"/>
      <c r="P270" s="167"/>
    </row>
    <row r="271" spans="1:16" ht="15.75">
      <c r="A271" s="165"/>
      <c r="B271" s="184"/>
      <c r="C271" s="176"/>
      <c r="D271" s="393"/>
      <c r="E271" s="393"/>
      <c r="F271" s="393"/>
      <c r="G271" s="178"/>
      <c r="H271" s="162"/>
      <c r="I271" s="162"/>
      <c r="J271" s="162"/>
      <c r="K271" s="177"/>
      <c r="L271" s="162"/>
      <c r="M271" s="162"/>
      <c r="N271" s="162"/>
      <c r="O271" s="177"/>
      <c r="P271" s="167"/>
    </row>
    <row r="272" spans="1:16" ht="15.75">
      <c r="A272" s="165"/>
      <c r="B272" s="171"/>
      <c r="C272" s="178"/>
      <c r="D272" s="179"/>
      <c r="E272" s="174"/>
      <c r="F272" s="180"/>
      <c r="G272" s="168"/>
      <c r="H272" s="162"/>
      <c r="I272" s="162"/>
      <c r="J272" s="162"/>
      <c r="K272" s="177"/>
      <c r="L272" s="162"/>
      <c r="M272" s="162"/>
      <c r="N272" s="162"/>
      <c r="O272" s="177"/>
      <c r="P272" s="167"/>
    </row>
    <row r="273" spans="1:16" ht="15.75">
      <c r="A273" s="165"/>
      <c r="B273" s="169"/>
      <c r="C273" s="168"/>
      <c r="D273" s="167"/>
      <c r="E273" s="167"/>
      <c r="F273" s="167"/>
      <c r="G273" s="168"/>
      <c r="H273" s="162"/>
      <c r="I273" s="162"/>
      <c r="J273" s="162"/>
      <c r="K273" s="177"/>
      <c r="L273" s="393"/>
      <c r="M273" s="393"/>
      <c r="N273" s="393"/>
      <c r="O273" s="178"/>
      <c r="P273" s="167"/>
    </row>
    <row r="274" spans="1:11" ht="15.75">
      <c r="A274" s="165"/>
      <c r="B274" s="169"/>
      <c r="C274" s="168"/>
      <c r="D274" s="167"/>
      <c r="E274" s="167"/>
      <c r="F274" s="167"/>
      <c r="G274" s="168"/>
      <c r="H274" s="162"/>
      <c r="I274" s="162"/>
      <c r="J274" s="162"/>
      <c r="K274" s="177"/>
    </row>
    <row r="275" spans="1:16" ht="15.75">
      <c r="A275" s="165"/>
      <c r="B275" s="184"/>
      <c r="C275" s="176"/>
      <c r="D275" s="393"/>
      <c r="E275" s="393"/>
      <c r="F275" s="393"/>
      <c r="G275" s="168"/>
      <c r="H275" s="162"/>
      <c r="I275" s="162"/>
      <c r="J275" s="162"/>
      <c r="K275" s="177"/>
      <c r="L275" s="394"/>
      <c r="M275" s="394"/>
      <c r="N275" s="394"/>
      <c r="O275" s="212"/>
      <c r="P275" s="213"/>
    </row>
    <row r="276" spans="1:16" ht="15.75">
      <c r="A276" s="165"/>
      <c r="B276" s="171"/>
      <c r="C276" s="178"/>
      <c r="D276" s="173"/>
      <c r="E276" s="174"/>
      <c r="F276" s="175"/>
      <c r="G276" s="176"/>
      <c r="H276" s="162"/>
      <c r="I276" s="162"/>
      <c r="J276" s="162"/>
      <c r="K276" s="177"/>
      <c r="L276" s="39"/>
      <c r="M276" s="214"/>
      <c r="N276" s="215"/>
      <c r="O276" s="215"/>
      <c r="P276" s="215"/>
    </row>
    <row r="277" spans="1:13" ht="15.75">
      <c r="A277" s="165"/>
      <c r="B277" s="169"/>
      <c r="C277" s="168"/>
      <c r="D277" s="162"/>
      <c r="E277" s="162"/>
      <c r="F277" s="162"/>
      <c r="G277" s="177"/>
      <c r="H277" s="393"/>
      <c r="I277" s="393"/>
      <c r="J277" s="393"/>
      <c r="K277" s="178"/>
      <c r="L277" s="216"/>
      <c r="M277" s="155"/>
    </row>
    <row r="278" spans="1:16" ht="15.75">
      <c r="A278" s="172"/>
      <c r="B278" s="169"/>
      <c r="C278" s="168"/>
      <c r="D278" s="162"/>
      <c r="E278" s="162"/>
      <c r="F278" s="162"/>
      <c r="G278" s="177"/>
      <c r="H278" s="179"/>
      <c r="I278" s="174"/>
      <c r="J278" s="180"/>
      <c r="K278" s="168"/>
      <c r="L278" s="39"/>
      <c r="M278" s="214"/>
      <c r="N278" s="215"/>
      <c r="O278" s="215"/>
      <c r="P278" s="215"/>
    </row>
    <row r="279" spans="1:17" ht="15.75">
      <c r="A279" s="165"/>
      <c r="B279" s="184"/>
      <c r="C279" s="176"/>
      <c r="D279" s="393"/>
      <c r="E279" s="393"/>
      <c r="F279" s="393"/>
      <c r="G279" s="178"/>
      <c r="H279" s="167"/>
      <c r="I279" s="167"/>
      <c r="J279" s="162"/>
      <c r="K279" s="166"/>
      <c r="L279" s="216"/>
      <c r="M279" s="155"/>
      <c r="N279" s="392"/>
      <c r="O279" s="392"/>
      <c r="P279" s="392"/>
      <c r="Q279" s="155"/>
    </row>
    <row r="280" spans="1:17" ht="15.75">
      <c r="A280" s="165"/>
      <c r="B280" s="171"/>
      <c r="C280" s="178"/>
      <c r="D280" s="179"/>
      <c r="E280" s="174"/>
      <c r="F280" s="180"/>
      <c r="G280" s="168"/>
      <c r="H280" s="167"/>
      <c r="I280" s="167"/>
      <c r="J280" s="162"/>
      <c r="K280" s="166"/>
      <c r="L280" s="39"/>
      <c r="M280" s="214"/>
      <c r="N280" s="391"/>
      <c r="O280" s="391"/>
      <c r="P280" s="391"/>
      <c r="Q280" s="183"/>
    </row>
    <row r="281" spans="1:17" ht="15.75">
      <c r="A281" s="165"/>
      <c r="B281" s="41"/>
      <c r="C281" s="168"/>
      <c r="D281" s="167"/>
      <c r="E281" s="167"/>
      <c r="F281" s="167"/>
      <c r="G281" s="168"/>
      <c r="H281" s="167"/>
      <c r="I281" s="167"/>
      <c r="J281" s="162"/>
      <c r="K281" s="166"/>
      <c r="L281" s="216"/>
      <c r="M281" s="155"/>
      <c r="N281" s="392"/>
      <c r="O281" s="392"/>
      <c r="P281" s="392"/>
      <c r="Q281" s="155"/>
    </row>
    <row r="282" spans="1:17" ht="15.75">
      <c r="A282" s="165"/>
      <c r="B282" s="41"/>
      <c r="C282" s="168"/>
      <c r="D282" s="167"/>
      <c r="E282" s="167"/>
      <c r="F282" s="167"/>
      <c r="G282" s="168"/>
      <c r="H282" s="167"/>
      <c r="I282" s="167"/>
      <c r="J282" s="162"/>
      <c r="K282" s="166"/>
      <c r="L282" s="39"/>
      <c r="M282" s="214"/>
      <c r="N282" s="391"/>
      <c r="O282" s="391"/>
      <c r="P282" s="391"/>
      <c r="Q282" s="155"/>
    </row>
    <row r="283" spans="1:17" ht="15.75">
      <c r="A283" s="165"/>
      <c r="B283" s="41"/>
      <c r="C283" s="168"/>
      <c r="D283" s="167"/>
      <c r="E283" s="167"/>
      <c r="F283" s="167"/>
      <c r="G283" s="168"/>
      <c r="H283" s="167"/>
      <c r="I283" s="167"/>
      <c r="J283" s="162"/>
      <c r="K283" s="166"/>
      <c r="L283" s="216"/>
      <c r="N283" s="392"/>
      <c r="O283" s="392"/>
      <c r="P283" s="392"/>
      <c r="Q283" s="155"/>
    </row>
    <row r="284" spans="1:17" ht="15.75">
      <c r="A284" s="165"/>
      <c r="B284" s="41"/>
      <c r="C284" s="168"/>
      <c r="D284" s="167"/>
      <c r="E284" s="167"/>
      <c r="F284" s="167"/>
      <c r="G284" s="168"/>
      <c r="H284" s="167"/>
      <c r="I284" s="167"/>
      <c r="J284" s="162"/>
      <c r="K284" s="166"/>
      <c r="Q284" s="155"/>
    </row>
    <row r="285" spans="1:17" ht="15.75">
      <c r="A285" s="165"/>
      <c r="B285" s="41"/>
      <c r="C285" s="168"/>
      <c r="D285" s="167"/>
      <c r="E285" s="167"/>
      <c r="F285" s="167"/>
      <c r="G285" s="168"/>
      <c r="H285" s="167"/>
      <c r="I285" s="167"/>
      <c r="J285" s="162"/>
      <c r="K285" s="166"/>
      <c r="Q285" s="155"/>
    </row>
    <row r="286" spans="1:17" ht="15.75">
      <c r="A286" s="165"/>
      <c r="B286" s="41"/>
      <c r="C286" s="168"/>
      <c r="D286" s="167"/>
      <c r="E286" s="167"/>
      <c r="F286" s="167"/>
      <c r="G286" s="168"/>
      <c r="H286" s="167"/>
      <c r="I286" s="167"/>
      <c r="J286" s="162"/>
      <c r="K286" s="166"/>
      <c r="Q286" s="155"/>
    </row>
    <row r="287" spans="1:17" ht="15.75">
      <c r="A287" s="165"/>
      <c r="B287" s="41"/>
      <c r="C287" s="168"/>
      <c r="D287" s="167"/>
      <c r="E287" s="167"/>
      <c r="F287" s="167"/>
      <c r="G287" s="168"/>
      <c r="H287" s="167"/>
      <c r="I287" s="167"/>
      <c r="J287" s="162"/>
      <c r="K287" s="166"/>
      <c r="Q287" s="155"/>
    </row>
    <row r="289" spans="2:17" ht="18">
      <c r="B289" s="389"/>
      <c r="C289" s="389"/>
      <c r="D289" s="389"/>
      <c r="E289" s="389"/>
      <c r="F289" s="389"/>
      <c r="G289" s="389"/>
      <c r="H289" s="389"/>
      <c r="I289" s="389"/>
      <c r="J289" s="389"/>
      <c r="L289" s="390"/>
      <c r="M289" s="390"/>
      <c r="N289" s="390"/>
      <c r="O289" s="390"/>
      <c r="P289" s="390"/>
      <c r="Q289" s="390"/>
    </row>
    <row r="290" spans="1:17" s="10" customFormat="1" ht="15">
      <c r="A290" s="144"/>
      <c r="B290" s="144"/>
      <c r="C290" s="144"/>
      <c r="D290" s="144"/>
      <c r="E290" s="144"/>
      <c r="F290" s="144"/>
      <c r="G290" s="144"/>
      <c r="H290" s="144"/>
      <c r="I290" s="144"/>
      <c r="J290" s="144"/>
      <c r="K290" s="144"/>
      <c r="L290" s="144"/>
      <c r="M290" s="144"/>
      <c r="N290" s="144"/>
      <c r="O290" s="144"/>
      <c r="P290" s="144"/>
      <c r="Q290" s="144"/>
    </row>
    <row r="291" spans="1:17" s="10" customFormat="1" ht="15.75">
      <c r="A291" s="165"/>
      <c r="B291" s="217"/>
      <c r="C291" s="144"/>
      <c r="D291" s="203"/>
      <c r="E291" s="203"/>
      <c r="F291" s="203"/>
      <c r="G291" s="144"/>
      <c r="H291" s="203"/>
      <c r="I291" s="203"/>
      <c r="J291" s="203"/>
      <c r="K291" s="144"/>
      <c r="L291" s="203"/>
      <c r="M291" s="203"/>
      <c r="N291" s="203"/>
      <c r="O291" s="144"/>
      <c r="P291" s="203"/>
      <c r="Q291" s="144"/>
    </row>
    <row r="292" spans="1:17" s="10" customFormat="1" ht="15.75">
      <c r="A292" s="165"/>
      <c r="B292" s="218"/>
      <c r="C292" s="219"/>
      <c r="D292" s="388"/>
      <c r="E292" s="388"/>
      <c r="F292" s="388"/>
      <c r="G292" s="144"/>
      <c r="H292" s="203"/>
      <c r="I292" s="203"/>
      <c r="J292" s="203"/>
      <c r="K292" s="144"/>
      <c r="L292" s="203"/>
      <c r="M292" s="203"/>
      <c r="N292" s="203"/>
      <c r="O292" s="144"/>
      <c r="P292" s="203"/>
      <c r="Q292" s="144"/>
    </row>
    <row r="293" spans="1:17" s="10" customFormat="1" ht="15.75">
      <c r="A293" s="172"/>
      <c r="B293" s="185"/>
      <c r="C293" s="220"/>
      <c r="D293" s="221"/>
      <c r="E293" s="222"/>
      <c r="F293" s="223"/>
      <c r="G293" s="224"/>
      <c r="H293" s="203"/>
      <c r="I293" s="203"/>
      <c r="J293" s="203"/>
      <c r="K293" s="144"/>
      <c r="L293" s="203"/>
      <c r="M293" s="203"/>
      <c r="N293" s="203"/>
      <c r="O293" s="144"/>
      <c r="P293" s="203"/>
      <c r="Q293" s="144"/>
    </row>
    <row r="294" spans="1:17" s="10" customFormat="1" ht="15.75">
      <c r="A294" s="165"/>
      <c r="B294" s="217"/>
      <c r="C294" s="144"/>
      <c r="D294" s="212"/>
      <c r="E294" s="212"/>
      <c r="F294" s="212"/>
      <c r="G294" s="177"/>
      <c r="H294" s="388"/>
      <c r="I294" s="388"/>
      <c r="J294" s="388"/>
      <c r="K294" s="144"/>
      <c r="L294" s="203"/>
      <c r="M294" s="203"/>
      <c r="N294" s="203"/>
      <c r="O294" s="144"/>
      <c r="P294" s="203"/>
      <c r="Q294" s="144"/>
    </row>
    <row r="295" spans="1:17" s="10" customFormat="1" ht="15.75">
      <c r="A295" s="165"/>
      <c r="B295" s="217"/>
      <c r="C295" s="144"/>
      <c r="D295" s="212"/>
      <c r="E295" s="212"/>
      <c r="F295" s="212"/>
      <c r="G295" s="177"/>
      <c r="H295" s="222"/>
      <c r="I295" s="222"/>
      <c r="J295" s="222"/>
      <c r="K295" s="224"/>
      <c r="L295" s="203"/>
      <c r="M295" s="203"/>
      <c r="N295" s="203"/>
      <c r="O295" s="144"/>
      <c r="P295" s="203"/>
      <c r="Q295" s="144"/>
    </row>
    <row r="296" spans="1:17" s="10" customFormat="1" ht="15.75">
      <c r="A296" s="165"/>
      <c r="B296" s="218"/>
      <c r="C296" s="176"/>
      <c r="D296" s="388"/>
      <c r="E296" s="388"/>
      <c r="F296" s="388"/>
      <c r="G296" s="178"/>
      <c r="H296" s="212"/>
      <c r="I296" s="212"/>
      <c r="J296" s="212"/>
      <c r="K296" s="225"/>
      <c r="L296" s="203"/>
      <c r="M296" s="203"/>
      <c r="N296" s="203"/>
      <c r="O296" s="144"/>
      <c r="P296" s="203"/>
      <c r="Q296" s="144"/>
    </row>
    <row r="297" spans="1:17" s="10" customFormat="1" ht="15.75">
      <c r="A297" s="165"/>
      <c r="B297" s="226"/>
      <c r="C297" s="178"/>
      <c r="D297" s="227"/>
      <c r="E297" s="222"/>
      <c r="F297" s="228"/>
      <c r="G297" s="168"/>
      <c r="H297" s="212"/>
      <c r="I297" s="212"/>
      <c r="J297" s="212"/>
      <c r="K297" s="225"/>
      <c r="L297" s="203"/>
      <c r="M297" s="203"/>
      <c r="N297" s="203"/>
      <c r="O297" s="144"/>
      <c r="P297" s="203"/>
      <c r="Q297" s="144"/>
    </row>
    <row r="298" spans="1:17" s="10" customFormat="1" ht="15.75">
      <c r="A298" s="165"/>
      <c r="B298" s="217"/>
      <c r="C298" s="168"/>
      <c r="D298" s="203"/>
      <c r="E298" s="203"/>
      <c r="F298" s="203"/>
      <c r="G298" s="168"/>
      <c r="H298" s="212"/>
      <c r="I298" s="212"/>
      <c r="J298" s="212"/>
      <c r="K298" s="177"/>
      <c r="L298" s="388"/>
      <c r="M298" s="388"/>
      <c r="N298" s="388"/>
      <c r="O298" s="229"/>
      <c r="P298" s="203"/>
      <c r="Q298" s="144"/>
    </row>
    <row r="299" spans="1:17" s="10" customFormat="1" ht="15.75">
      <c r="A299" s="165"/>
      <c r="B299" s="217"/>
      <c r="C299" s="168"/>
      <c r="D299" s="203"/>
      <c r="E299" s="203"/>
      <c r="F299" s="203"/>
      <c r="G299" s="168"/>
      <c r="H299" s="212"/>
      <c r="I299" s="212"/>
      <c r="J299" s="212"/>
      <c r="K299" s="225"/>
      <c r="L299" s="222"/>
      <c r="M299" s="222"/>
      <c r="N299" s="222"/>
      <c r="O299" s="230"/>
      <c r="P299" s="212"/>
      <c r="Q299" s="144"/>
    </row>
    <row r="300" spans="1:17" s="10" customFormat="1" ht="15.75">
      <c r="A300" s="165"/>
      <c r="B300" s="218"/>
      <c r="C300" s="176"/>
      <c r="D300" s="388"/>
      <c r="E300" s="388"/>
      <c r="F300" s="388"/>
      <c r="G300" s="168"/>
      <c r="H300" s="212"/>
      <c r="I300" s="212"/>
      <c r="J300" s="212"/>
      <c r="K300" s="225"/>
      <c r="L300" s="212"/>
      <c r="M300" s="212"/>
      <c r="N300" s="212"/>
      <c r="O300" s="145"/>
      <c r="P300" s="212"/>
      <c r="Q300" s="144"/>
    </row>
    <row r="301" spans="1:17" s="10" customFormat="1" ht="15.75">
      <c r="A301" s="165"/>
      <c r="B301" s="226"/>
      <c r="C301" s="231"/>
      <c r="D301" s="221"/>
      <c r="E301" s="222"/>
      <c r="F301" s="223"/>
      <c r="G301" s="176"/>
      <c r="H301" s="212"/>
      <c r="I301" s="212"/>
      <c r="J301" s="212"/>
      <c r="K301" s="225"/>
      <c r="L301" s="212"/>
      <c r="M301" s="212"/>
      <c r="N301" s="212"/>
      <c r="O301" s="145"/>
      <c r="P301" s="212"/>
      <c r="Q301" s="144"/>
    </row>
    <row r="302" spans="1:17" s="10" customFormat="1" ht="15.75">
      <c r="A302" s="165"/>
      <c r="B302" s="217"/>
      <c r="C302" s="144"/>
      <c r="D302" s="212"/>
      <c r="E302" s="212"/>
      <c r="F302" s="212"/>
      <c r="G302" s="177"/>
      <c r="H302" s="388"/>
      <c r="I302" s="388"/>
      <c r="J302" s="388"/>
      <c r="K302" s="231"/>
      <c r="L302" s="212"/>
      <c r="M302" s="212"/>
      <c r="N302" s="212"/>
      <c r="O302" s="145"/>
      <c r="P302" s="212"/>
      <c r="Q302" s="144"/>
    </row>
    <row r="303" spans="1:17" s="10" customFormat="1" ht="15.75">
      <c r="A303" s="172"/>
      <c r="B303" s="217"/>
      <c r="C303" s="144"/>
      <c r="D303" s="212"/>
      <c r="E303" s="212"/>
      <c r="F303" s="212"/>
      <c r="G303" s="225"/>
      <c r="H303" s="203"/>
      <c r="I303" s="222"/>
      <c r="J303" s="203"/>
      <c r="K303" s="144"/>
      <c r="L303" s="212"/>
      <c r="M303" s="212"/>
      <c r="N303" s="212"/>
      <c r="O303" s="145"/>
      <c r="P303" s="212"/>
      <c r="Q303" s="144"/>
    </row>
    <row r="304" spans="1:17" s="10" customFormat="1" ht="15.75">
      <c r="A304" s="165"/>
      <c r="B304" s="218"/>
      <c r="C304" s="224"/>
      <c r="D304" s="388"/>
      <c r="E304" s="388"/>
      <c r="F304" s="388"/>
      <c r="G304" s="231"/>
      <c r="H304" s="203"/>
      <c r="I304" s="203"/>
      <c r="J304" s="203"/>
      <c r="K304" s="144"/>
      <c r="L304" s="212"/>
      <c r="M304" s="212"/>
      <c r="N304" s="212"/>
      <c r="O304" s="145"/>
      <c r="P304" s="212"/>
      <c r="Q304" s="144"/>
    </row>
    <row r="305" spans="1:17" s="10" customFormat="1" ht="15.75">
      <c r="A305" s="165"/>
      <c r="B305" s="226"/>
      <c r="C305" s="231"/>
      <c r="D305" s="227"/>
      <c r="E305" s="222"/>
      <c r="F305" s="228"/>
      <c r="G305" s="144"/>
      <c r="H305" s="203"/>
      <c r="I305" s="203"/>
      <c r="J305" s="203"/>
      <c r="K305" s="144"/>
      <c r="L305" s="212"/>
      <c r="M305" s="212"/>
      <c r="N305" s="212"/>
      <c r="O305" s="145"/>
      <c r="P305" s="212"/>
      <c r="Q305" s="144"/>
    </row>
    <row r="328" spans="2:17" ht="18">
      <c r="B328" s="389"/>
      <c r="C328" s="389"/>
      <c r="D328" s="389"/>
      <c r="E328" s="389"/>
      <c r="F328" s="389"/>
      <c r="G328" s="389"/>
      <c r="H328" s="389"/>
      <c r="I328" s="389"/>
      <c r="J328" s="389"/>
      <c r="L328" s="390"/>
      <c r="M328" s="390"/>
      <c r="N328" s="390"/>
      <c r="O328" s="390"/>
      <c r="P328" s="390"/>
      <c r="Q328" s="390"/>
    </row>
    <row r="329" spans="1:17" s="10" customFormat="1" ht="15">
      <c r="A329" s="144"/>
      <c r="B329" s="144"/>
      <c r="C329" s="144"/>
      <c r="D329" s="144"/>
      <c r="E329" s="144"/>
      <c r="F329" s="144"/>
      <c r="G329" s="144"/>
      <c r="H329" s="144"/>
      <c r="I329" s="144"/>
      <c r="J329" s="144"/>
      <c r="K329" s="144"/>
      <c r="L329" s="144"/>
      <c r="M329" s="144"/>
      <c r="N329" s="144"/>
      <c r="O329" s="144"/>
      <c r="P329" s="144"/>
      <c r="Q329" s="144"/>
    </row>
    <row r="330" spans="1:17" s="10" customFormat="1" ht="15.75">
      <c r="A330" s="165"/>
      <c r="B330" s="217"/>
      <c r="C330" s="144"/>
      <c r="D330" s="203"/>
      <c r="E330" s="203"/>
      <c r="F330" s="203"/>
      <c r="G330" s="144"/>
      <c r="H330" s="203"/>
      <c r="I330" s="203"/>
      <c r="J330" s="203"/>
      <c r="K330" s="144"/>
      <c r="L330" s="203"/>
      <c r="M330" s="203"/>
      <c r="N330" s="203"/>
      <c r="O330" s="144"/>
      <c r="P330" s="203"/>
      <c r="Q330" s="144"/>
    </row>
    <row r="331" spans="1:17" s="10" customFormat="1" ht="15.75">
      <c r="A331" s="165"/>
      <c r="B331" s="218"/>
      <c r="C331" s="219"/>
      <c r="D331" s="388"/>
      <c r="E331" s="388"/>
      <c r="F331" s="388"/>
      <c r="G331" s="144"/>
      <c r="H331" s="203"/>
      <c r="I331" s="203"/>
      <c r="J331" s="203"/>
      <c r="K331" s="144"/>
      <c r="L331" s="203"/>
      <c r="M331" s="203"/>
      <c r="N331" s="203"/>
      <c r="O331" s="144"/>
      <c r="P331" s="203"/>
      <c r="Q331" s="144"/>
    </row>
    <row r="332" spans="1:17" s="10" customFormat="1" ht="15.75">
      <c r="A332" s="172"/>
      <c r="B332" s="185"/>
      <c r="C332" s="220"/>
      <c r="D332" s="221"/>
      <c r="E332" s="222"/>
      <c r="F332" s="223"/>
      <c r="G332" s="224"/>
      <c r="H332" s="203"/>
      <c r="I332" s="203"/>
      <c r="J332" s="203"/>
      <c r="K332" s="144"/>
      <c r="L332" s="203"/>
      <c r="M332" s="203"/>
      <c r="N332" s="203"/>
      <c r="O332" s="144"/>
      <c r="P332" s="203"/>
      <c r="Q332" s="144"/>
    </row>
    <row r="333" spans="1:17" s="10" customFormat="1" ht="15.75">
      <c r="A333" s="165"/>
      <c r="B333" s="217"/>
      <c r="C333" s="144"/>
      <c r="D333" s="212"/>
      <c r="E333" s="212"/>
      <c r="F333" s="212"/>
      <c r="G333" s="177"/>
      <c r="H333" s="388"/>
      <c r="I333" s="388"/>
      <c r="J333" s="388"/>
      <c r="K333" s="144"/>
      <c r="L333" s="203"/>
      <c r="M333" s="203"/>
      <c r="N333" s="203"/>
      <c r="O333" s="144"/>
      <c r="P333" s="203"/>
      <c r="Q333" s="144"/>
    </row>
    <row r="334" spans="1:17" s="10" customFormat="1" ht="15.75">
      <c r="A334" s="165"/>
      <c r="B334" s="217"/>
      <c r="C334" s="144"/>
      <c r="D334" s="212"/>
      <c r="E334" s="212"/>
      <c r="F334" s="212"/>
      <c r="G334" s="177"/>
      <c r="H334" s="222"/>
      <c r="I334" s="222"/>
      <c r="J334" s="222"/>
      <c r="K334" s="224"/>
      <c r="L334" s="203"/>
      <c r="M334" s="203"/>
      <c r="N334" s="203"/>
      <c r="O334" s="144"/>
      <c r="P334" s="203"/>
      <c r="Q334" s="144"/>
    </row>
    <row r="335" spans="1:17" s="10" customFormat="1" ht="15.75">
      <c r="A335" s="165"/>
      <c r="B335" s="218"/>
      <c r="C335" s="176"/>
      <c r="D335" s="388"/>
      <c r="E335" s="388"/>
      <c r="F335" s="388"/>
      <c r="G335" s="178"/>
      <c r="H335" s="212"/>
      <c r="I335" s="212"/>
      <c r="J335" s="212"/>
      <c r="K335" s="225"/>
      <c r="L335" s="203"/>
      <c r="M335" s="203"/>
      <c r="N335" s="203"/>
      <c r="O335" s="144"/>
      <c r="P335" s="203"/>
      <c r="Q335" s="144"/>
    </row>
    <row r="336" spans="1:17" s="10" customFormat="1" ht="15.75">
      <c r="A336" s="165"/>
      <c r="B336" s="226"/>
      <c r="C336" s="178"/>
      <c r="D336" s="227"/>
      <c r="E336" s="222"/>
      <c r="F336" s="228"/>
      <c r="G336" s="168"/>
      <c r="H336" s="212"/>
      <c r="I336" s="212"/>
      <c r="J336" s="212"/>
      <c r="K336" s="225"/>
      <c r="L336" s="203"/>
      <c r="M336" s="203"/>
      <c r="N336" s="203"/>
      <c r="O336" s="144"/>
      <c r="P336" s="203"/>
      <c r="Q336" s="144"/>
    </row>
    <row r="337" spans="1:17" s="10" customFormat="1" ht="15.75">
      <c r="A337" s="165"/>
      <c r="B337" s="217"/>
      <c r="C337" s="168"/>
      <c r="D337" s="203"/>
      <c r="E337" s="203"/>
      <c r="F337" s="203"/>
      <c r="G337" s="168"/>
      <c r="H337" s="212"/>
      <c r="I337" s="212"/>
      <c r="J337" s="212"/>
      <c r="K337" s="177"/>
      <c r="L337" s="388"/>
      <c r="M337" s="388"/>
      <c r="N337" s="388"/>
      <c r="O337" s="229"/>
      <c r="P337" s="203"/>
      <c r="Q337" s="144"/>
    </row>
    <row r="338" spans="1:17" s="10" customFormat="1" ht="15.75">
      <c r="A338" s="165"/>
      <c r="B338" s="217"/>
      <c r="C338" s="168"/>
      <c r="D338" s="203"/>
      <c r="E338" s="203"/>
      <c r="F338" s="203"/>
      <c r="G338" s="168"/>
      <c r="H338" s="212"/>
      <c r="I338" s="212"/>
      <c r="J338" s="212"/>
      <c r="K338" s="225"/>
      <c r="L338" s="222"/>
      <c r="M338" s="222"/>
      <c r="N338" s="222"/>
      <c r="O338" s="230"/>
      <c r="P338" s="212"/>
      <c r="Q338" s="144"/>
    </row>
    <row r="339" spans="1:17" s="10" customFormat="1" ht="15.75">
      <c r="A339" s="165"/>
      <c r="B339" s="218"/>
      <c r="C339" s="176"/>
      <c r="D339" s="388"/>
      <c r="E339" s="388"/>
      <c r="F339" s="388"/>
      <c r="G339" s="168"/>
      <c r="H339" s="212"/>
      <c r="I339" s="212"/>
      <c r="J339" s="212"/>
      <c r="K339" s="225"/>
      <c r="L339" s="212"/>
      <c r="M339" s="212"/>
      <c r="N339" s="212"/>
      <c r="O339" s="145"/>
      <c r="P339" s="212"/>
      <c r="Q339" s="144"/>
    </row>
    <row r="340" spans="1:17" s="10" customFormat="1" ht="15.75">
      <c r="A340" s="165"/>
      <c r="B340" s="226"/>
      <c r="C340" s="231"/>
      <c r="D340" s="221"/>
      <c r="E340" s="222"/>
      <c r="F340" s="223"/>
      <c r="G340" s="176"/>
      <c r="H340" s="212"/>
      <c r="I340" s="212"/>
      <c r="J340" s="212"/>
      <c r="K340" s="225"/>
      <c r="L340" s="212"/>
      <c r="M340" s="212"/>
      <c r="N340" s="212"/>
      <c r="O340" s="145"/>
      <c r="P340" s="212"/>
      <c r="Q340" s="144"/>
    </row>
    <row r="341" spans="1:17" s="10" customFormat="1" ht="15.75">
      <c r="A341" s="165"/>
      <c r="B341" s="217"/>
      <c r="C341" s="144"/>
      <c r="D341" s="212"/>
      <c r="E341" s="212"/>
      <c r="F341" s="212"/>
      <c r="G341" s="177"/>
      <c r="H341" s="388"/>
      <c r="I341" s="388"/>
      <c r="J341" s="388"/>
      <c r="K341" s="231"/>
      <c r="L341" s="212"/>
      <c r="M341" s="212"/>
      <c r="N341" s="212"/>
      <c r="O341" s="145"/>
      <c r="P341" s="212"/>
      <c r="Q341" s="144"/>
    </row>
    <row r="342" spans="1:17" s="10" customFormat="1" ht="15.75">
      <c r="A342" s="172"/>
      <c r="B342" s="217"/>
      <c r="C342" s="144"/>
      <c r="D342" s="212"/>
      <c r="E342" s="212"/>
      <c r="F342" s="212"/>
      <c r="G342" s="225"/>
      <c r="H342" s="203"/>
      <c r="I342" s="222"/>
      <c r="J342" s="203"/>
      <c r="K342" s="144"/>
      <c r="L342" s="212"/>
      <c r="M342" s="212"/>
      <c r="N342" s="212"/>
      <c r="O342" s="145"/>
      <c r="P342" s="212"/>
      <c r="Q342" s="144"/>
    </row>
    <row r="343" spans="1:17" s="10" customFormat="1" ht="15.75">
      <c r="A343" s="165"/>
      <c r="B343" s="218"/>
      <c r="C343" s="224"/>
      <c r="D343" s="388"/>
      <c r="E343" s="388"/>
      <c r="F343" s="388"/>
      <c r="G343" s="231"/>
      <c r="H343" s="203"/>
      <c r="I343" s="203"/>
      <c r="J343" s="203"/>
      <c r="K343" s="144"/>
      <c r="L343" s="212"/>
      <c r="M343" s="212"/>
      <c r="N343" s="212"/>
      <c r="O343" s="145"/>
      <c r="P343" s="212"/>
      <c r="Q343" s="144"/>
    </row>
    <row r="344" spans="1:17" s="10" customFormat="1" ht="15.75">
      <c r="A344" s="165"/>
      <c r="B344" s="226"/>
      <c r="C344" s="231"/>
      <c r="D344" s="227"/>
      <c r="E344" s="222"/>
      <c r="F344" s="228"/>
      <c r="G344" s="144"/>
      <c r="H344" s="203"/>
      <c r="I344" s="203"/>
      <c r="J344" s="203"/>
      <c r="K344" s="144"/>
      <c r="L344" s="212"/>
      <c r="M344" s="212"/>
      <c r="N344" s="212"/>
      <c r="O344" s="145"/>
      <c r="P344" s="212"/>
      <c r="Q344" s="144"/>
    </row>
    <row r="367" spans="2:17" ht="18">
      <c r="B367" s="389"/>
      <c r="C367" s="389"/>
      <c r="D367" s="389"/>
      <c r="E367" s="389"/>
      <c r="F367" s="389"/>
      <c r="G367" s="389"/>
      <c r="H367" s="389"/>
      <c r="I367" s="389"/>
      <c r="J367" s="389"/>
      <c r="L367" s="390"/>
      <c r="M367" s="390"/>
      <c r="N367" s="390"/>
      <c r="O367" s="390"/>
      <c r="P367" s="390"/>
      <c r="Q367" s="390"/>
    </row>
    <row r="370" spans="1:17" s="10" customFormat="1" ht="15.75">
      <c r="A370" s="165"/>
      <c r="B370" s="217"/>
      <c r="C370" s="144"/>
      <c r="D370" s="203"/>
      <c r="E370" s="203"/>
      <c r="F370" s="203"/>
      <c r="G370" s="144"/>
      <c r="H370" s="203"/>
      <c r="I370" s="203"/>
      <c r="J370" s="203"/>
      <c r="K370" s="144"/>
      <c r="L370" s="203"/>
      <c r="M370" s="203"/>
      <c r="N370" s="203"/>
      <c r="O370" s="144"/>
      <c r="P370" s="203"/>
      <c r="Q370" s="144"/>
    </row>
    <row r="371" spans="1:17" s="10" customFormat="1" ht="15.75">
      <c r="A371" s="165"/>
      <c r="B371" s="218"/>
      <c r="C371" s="219"/>
      <c r="D371" s="388"/>
      <c r="E371" s="388"/>
      <c r="F371" s="388"/>
      <c r="G371" s="144"/>
      <c r="H371" s="203"/>
      <c r="I371" s="203"/>
      <c r="J371" s="203"/>
      <c r="K371" s="144"/>
      <c r="L371" s="203"/>
      <c r="M371" s="203"/>
      <c r="N371" s="203"/>
      <c r="O371" s="144"/>
      <c r="P371" s="203"/>
      <c r="Q371" s="144"/>
    </row>
    <row r="372" spans="1:17" s="10" customFormat="1" ht="15.75">
      <c r="A372" s="172"/>
      <c r="B372" s="185"/>
      <c r="C372" s="220"/>
      <c r="D372" s="221"/>
      <c r="E372" s="222"/>
      <c r="F372" s="223"/>
      <c r="G372" s="224"/>
      <c r="H372" s="203"/>
      <c r="I372" s="203"/>
      <c r="J372" s="203"/>
      <c r="K372" s="144"/>
      <c r="L372" s="203"/>
      <c r="M372" s="203"/>
      <c r="N372" s="203"/>
      <c r="O372" s="144"/>
      <c r="P372" s="203"/>
      <c r="Q372" s="144"/>
    </row>
    <row r="373" spans="1:17" s="10" customFormat="1" ht="15.75">
      <c r="A373" s="165"/>
      <c r="B373" s="217"/>
      <c r="C373" s="144"/>
      <c r="D373" s="212"/>
      <c r="E373" s="212"/>
      <c r="F373" s="212"/>
      <c r="G373" s="177"/>
      <c r="H373" s="388"/>
      <c r="I373" s="388"/>
      <c r="J373" s="388"/>
      <c r="K373" s="229"/>
      <c r="L373" s="203"/>
      <c r="M373" s="203"/>
      <c r="N373" s="203"/>
      <c r="O373" s="144"/>
      <c r="P373" s="203"/>
      <c r="Q373" s="144"/>
    </row>
    <row r="374" spans="1:17" s="10" customFormat="1" ht="15.75">
      <c r="A374" s="165"/>
      <c r="B374" s="217"/>
      <c r="C374" s="144"/>
      <c r="D374" s="212"/>
      <c r="E374" s="212"/>
      <c r="F374" s="212"/>
      <c r="G374" s="177"/>
      <c r="H374" s="222"/>
      <c r="I374" s="222"/>
      <c r="J374" s="222"/>
      <c r="K374" s="230"/>
      <c r="L374" s="212"/>
      <c r="M374" s="203"/>
      <c r="N374" s="203"/>
      <c r="O374" s="144"/>
      <c r="P374" s="203"/>
      <c r="Q374" s="144"/>
    </row>
    <row r="375" spans="1:17" s="10" customFormat="1" ht="15.75">
      <c r="A375" s="165"/>
      <c r="B375" s="218"/>
      <c r="C375" s="176"/>
      <c r="D375" s="388"/>
      <c r="E375" s="388"/>
      <c r="F375" s="388"/>
      <c r="G375" s="178"/>
      <c r="H375" s="212"/>
      <c r="I375" s="212"/>
      <c r="J375" s="212"/>
      <c r="K375" s="145"/>
      <c r="L375" s="212"/>
      <c r="M375" s="203"/>
      <c r="N375" s="203"/>
      <c r="O375" s="144"/>
      <c r="P375" s="203"/>
      <c r="Q375" s="144"/>
    </row>
    <row r="376" spans="1:17" s="10" customFormat="1" ht="15.75">
      <c r="A376" s="165"/>
      <c r="B376" s="226"/>
      <c r="C376" s="178"/>
      <c r="D376" s="227"/>
      <c r="E376" s="222"/>
      <c r="F376" s="228"/>
      <c r="G376" s="168"/>
      <c r="H376" s="212"/>
      <c r="I376" s="212"/>
      <c r="J376" s="212"/>
      <c r="K376" s="145"/>
      <c r="L376" s="212"/>
      <c r="M376" s="203"/>
      <c r="N376" s="203"/>
      <c r="O376" s="144"/>
      <c r="P376" s="203"/>
      <c r="Q376" s="144"/>
    </row>
  </sheetData>
  <sheetProtection selectLockedCells="1" selectUnlockedCells="1"/>
  <mergeCells count="154">
    <mergeCell ref="B1:J1"/>
    <mergeCell ref="L1:Q1"/>
    <mergeCell ref="D4:F4"/>
    <mergeCell ref="H6:J6"/>
    <mergeCell ref="D8:F8"/>
    <mergeCell ref="L10:N10"/>
    <mergeCell ref="L11:N11"/>
    <mergeCell ref="D12:F12"/>
    <mergeCell ref="H14:J14"/>
    <mergeCell ref="D16:F16"/>
    <mergeCell ref="P18:R18"/>
    <mergeCell ref="D20:F20"/>
    <mergeCell ref="H22:J22"/>
    <mergeCell ref="D24:F24"/>
    <mergeCell ref="L26:N26"/>
    <mergeCell ref="L27:N27"/>
    <mergeCell ref="D28:F28"/>
    <mergeCell ref="H30:J30"/>
    <mergeCell ref="D32:F32"/>
    <mergeCell ref="L32:N32"/>
    <mergeCell ref="L34:N34"/>
    <mergeCell ref="B35:J35"/>
    <mergeCell ref="L35:Q35"/>
    <mergeCell ref="D38:F38"/>
    <mergeCell ref="H40:J40"/>
    <mergeCell ref="D42:F42"/>
    <mergeCell ref="L44:N44"/>
    <mergeCell ref="D46:F46"/>
    <mergeCell ref="H48:J48"/>
    <mergeCell ref="D50:F50"/>
    <mergeCell ref="D54:F54"/>
    <mergeCell ref="H56:J56"/>
    <mergeCell ref="D58:F58"/>
    <mergeCell ref="L60:N60"/>
    <mergeCell ref="D62:F62"/>
    <mergeCell ref="H64:J64"/>
    <mergeCell ref="D66:F66"/>
    <mergeCell ref="L66:N66"/>
    <mergeCell ref="L68:N68"/>
    <mergeCell ref="B70:J70"/>
    <mergeCell ref="L70:Q70"/>
    <mergeCell ref="D73:F73"/>
    <mergeCell ref="D77:F77"/>
    <mergeCell ref="D81:F81"/>
    <mergeCell ref="D85:F85"/>
    <mergeCell ref="D89:F89"/>
    <mergeCell ref="B107:J107"/>
    <mergeCell ref="L107:Q107"/>
    <mergeCell ref="D110:F110"/>
    <mergeCell ref="H112:J112"/>
    <mergeCell ref="D114:F114"/>
    <mergeCell ref="L116:N116"/>
    <mergeCell ref="D118:F118"/>
    <mergeCell ref="H120:J120"/>
    <mergeCell ref="D122:F122"/>
    <mergeCell ref="D126:F126"/>
    <mergeCell ref="H128:J128"/>
    <mergeCell ref="D130:F130"/>
    <mergeCell ref="L132:N132"/>
    <mergeCell ref="D134:F134"/>
    <mergeCell ref="H136:J136"/>
    <mergeCell ref="D138:F138"/>
    <mergeCell ref="L138:N138"/>
    <mergeCell ref="L140:N140"/>
    <mergeCell ref="B142:J142"/>
    <mergeCell ref="L142:Q142"/>
    <mergeCell ref="D146:F146"/>
    <mergeCell ref="H148:J148"/>
    <mergeCell ref="D150:F150"/>
    <mergeCell ref="D154:F154"/>
    <mergeCell ref="H156:J156"/>
    <mergeCell ref="D158:F158"/>
    <mergeCell ref="D162:F162"/>
    <mergeCell ref="H164:J164"/>
    <mergeCell ref="D166:F166"/>
    <mergeCell ref="B178:J178"/>
    <mergeCell ref="L178:Q178"/>
    <mergeCell ref="D182:F182"/>
    <mergeCell ref="H184:J184"/>
    <mergeCell ref="D186:F186"/>
    <mergeCell ref="L188:N188"/>
    <mergeCell ref="D190:F190"/>
    <mergeCell ref="H192:J192"/>
    <mergeCell ref="D194:F194"/>
    <mergeCell ref="D198:F198"/>
    <mergeCell ref="H200:J200"/>
    <mergeCell ref="D202:F202"/>
    <mergeCell ref="L204:N204"/>
    <mergeCell ref="D206:F206"/>
    <mergeCell ref="H208:J208"/>
    <mergeCell ref="D210:F210"/>
    <mergeCell ref="L210:N210"/>
    <mergeCell ref="L212:N212"/>
    <mergeCell ref="O212:Q212"/>
    <mergeCell ref="D214:F214"/>
    <mergeCell ref="H216:J216"/>
    <mergeCell ref="D218:F218"/>
    <mergeCell ref="L220:N220"/>
    <mergeCell ref="D222:F222"/>
    <mergeCell ref="H224:J224"/>
    <mergeCell ref="D226:F226"/>
    <mergeCell ref="D230:F230"/>
    <mergeCell ref="H232:J232"/>
    <mergeCell ref="D234:F234"/>
    <mergeCell ref="L236:N236"/>
    <mergeCell ref="D238:F238"/>
    <mergeCell ref="H240:J240"/>
    <mergeCell ref="D242:F242"/>
    <mergeCell ref="L242:N242"/>
    <mergeCell ref="B248:J248"/>
    <mergeCell ref="L248:Q248"/>
    <mergeCell ref="D251:F251"/>
    <mergeCell ref="H253:J253"/>
    <mergeCell ref="D255:F255"/>
    <mergeCell ref="L257:N257"/>
    <mergeCell ref="D259:F259"/>
    <mergeCell ref="H261:J261"/>
    <mergeCell ref="D263:F263"/>
    <mergeCell ref="D267:F267"/>
    <mergeCell ref="H269:J269"/>
    <mergeCell ref="D271:F271"/>
    <mergeCell ref="L273:N273"/>
    <mergeCell ref="D275:F275"/>
    <mergeCell ref="L275:N275"/>
    <mergeCell ref="H277:J277"/>
    <mergeCell ref="D279:F279"/>
    <mergeCell ref="N279:P279"/>
    <mergeCell ref="N280:P280"/>
    <mergeCell ref="N281:P281"/>
    <mergeCell ref="N282:P282"/>
    <mergeCell ref="N283:P283"/>
    <mergeCell ref="B289:J289"/>
    <mergeCell ref="L289:Q289"/>
    <mergeCell ref="D292:F292"/>
    <mergeCell ref="H294:J294"/>
    <mergeCell ref="D296:F296"/>
    <mergeCell ref="L298:N298"/>
    <mergeCell ref="D300:F300"/>
    <mergeCell ref="H302:J302"/>
    <mergeCell ref="D304:F304"/>
    <mergeCell ref="B328:J328"/>
    <mergeCell ref="L328:Q328"/>
    <mergeCell ref="D331:F331"/>
    <mergeCell ref="H333:J333"/>
    <mergeCell ref="D335:F335"/>
    <mergeCell ref="D371:F371"/>
    <mergeCell ref="H373:J373"/>
    <mergeCell ref="D375:F375"/>
    <mergeCell ref="L337:N337"/>
    <mergeCell ref="D339:F339"/>
    <mergeCell ref="H341:J341"/>
    <mergeCell ref="D343:F343"/>
    <mergeCell ref="B367:J367"/>
    <mergeCell ref="L367:Q367"/>
  </mergeCells>
  <printOptions/>
  <pageMargins left="0.65" right="0.5402777777777777" top="0.2902777777777778" bottom="0.2902777777777778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5"/>
  <sheetViews>
    <sheetView zoomScale="75" zoomScaleNormal="75" zoomScalePageLayoutView="0" workbookViewId="0" topLeftCell="A1">
      <selection activeCell="D2" sqref="D2"/>
    </sheetView>
  </sheetViews>
  <sheetFormatPr defaultColWidth="9.00390625" defaultRowHeight="12.75"/>
  <cols>
    <col min="1" max="1" width="5.75390625" style="0" customWidth="1"/>
    <col min="2" max="2" width="26.375" style="0" customWidth="1"/>
    <col min="3" max="3" width="7.875" style="0" customWidth="1"/>
    <col min="4" max="5" width="5.75390625" style="0" customWidth="1"/>
    <col min="6" max="6" width="9.125" style="232" customWidth="1"/>
  </cols>
  <sheetData>
    <row r="1" spans="1:5" ht="12.75">
      <c r="A1" s="405" t="s">
        <v>95</v>
      </c>
      <c r="B1" s="405"/>
      <c r="C1" s="405"/>
      <c r="D1" s="405"/>
      <c r="E1" s="405"/>
    </row>
    <row r="2" spans="1:6" ht="12.75">
      <c r="A2" s="35" t="s">
        <v>96</v>
      </c>
      <c r="B2" s="233" t="str">
        <f>SKUPINE!B4</f>
        <v>Barbara Čižmešija</v>
      </c>
      <c r="C2" s="234" t="e">
        <f>SKUPINE!#REF!</f>
        <v>#REF!</v>
      </c>
      <c r="D2" s="35">
        <f>SKUPINE!R4</f>
        <v>0</v>
      </c>
      <c r="E2" s="35">
        <f>SKUPINE!O4</f>
        <v>0</v>
      </c>
      <c r="F2" s="235">
        <f>SKUPINE!U4</f>
        <v>0</v>
      </c>
    </row>
    <row r="3" spans="1:6" ht="12.75">
      <c r="A3" s="35" t="s">
        <v>97</v>
      </c>
      <c r="B3" s="233" t="str">
        <f>SKUPINE!B5</f>
        <v>Leonarda Šenvald</v>
      </c>
      <c r="C3" s="234" t="e">
        <f>SKUPINE!#REF!</f>
        <v>#REF!</v>
      </c>
      <c r="D3" s="35">
        <f>SKUPINE!R5</f>
        <v>0</v>
      </c>
      <c r="E3" s="35">
        <f>SKUPINE!O5</f>
        <v>0</v>
      </c>
      <c r="F3" s="235">
        <f>SKUPINE!U7</f>
        <v>0</v>
      </c>
    </row>
    <row r="4" spans="1:6" ht="12.75">
      <c r="A4" s="35" t="s">
        <v>98</v>
      </c>
      <c r="B4" s="233" t="str">
        <f>SKUPINE!B6</f>
        <v>Izabela Hegedušić</v>
      </c>
      <c r="C4" s="234" t="e">
        <f>SKUPINE!#REF!</f>
        <v>#REF!</v>
      </c>
      <c r="D4" s="35">
        <f>SKUPINE!R6</f>
        <v>0</v>
      </c>
      <c r="E4" s="35">
        <f>SKUPINE!O6</f>
        <v>0</v>
      </c>
      <c r="F4" s="235">
        <f>SKUPINE!U5</f>
        <v>0</v>
      </c>
    </row>
    <row r="5" spans="1:6" ht="12.75">
      <c r="A5" s="35" t="s">
        <v>99</v>
      </c>
      <c r="B5" s="233">
        <f>SKUPINE!B7</f>
        <v>0</v>
      </c>
      <c r="C5" s="234" t="e">
        <f>SKUPINE!#REF!</f>
        <v>#REF!</v>
      </c>
      <c r="D5" s="35">
        <f>SKUPINE!R7</f>
        <v>0</v>
      </c>
      <c r="E5" s="35">
        <f>SKUPINE!O7</f>
        <v>0</v>
      </c>
      <c r="F5" s="235">
        <f>SKUPINE!U6</f>
        <v>0</v>
      </c>
    </row>
    <row r="7" spans="1:5" ht="12.75">
      <c r="A7" s="405" t="s">
        <v>100</v>
      </c>
      <c r="B7" s="405"/>
      <c r="C7" s="405"/>
      <c r="D7" s="405"/>
      <c r="E7" s="405"/>
    </row>
    <row r="8" spans="1:6" ht="12.75">
      <c r="A8" s="35" t="s">
        <v>96</v>
      </c>
      <c r="B8" s="233" t="str">
        <f>SKUPINE!B18</f>
        <v>Ena Vuglovečki</v>
      </c>
      <c r="C8" s="234">
        <f>SKUPINE!Q18</f>
        <v>0</v>
      </c>
      <c r="D8" s="35">
        <f>SKUPINE!N18</f>
        <v>0</v>
      </c>
      <c r="E8" s="35">
        <f>SKUPINE!K18</f>
        <v>0</v>
      </c>
      <c r="F8" s="235" t="s">
        <v>96</v>
      </c>
    </row>
    <row r="9" spans="1:6" ht="12.75">
      <c r="A9" s="35" t="s">
        <v>97</v>
      </c>
      <c r="B9" s="233" t="str">
        <f>SKUPINE!B20</f>
        <v>Ivona Mrđen</v>
      </c>
      <c r="C9" s="234">
        <f>SKUPINE!Q20</f>
        <v>0</v>
      </c>
      <c r="D9" s="35">
        <f>SKUPINE!N20</f>
        <v>0</v>
      </c>
      <c r="E9" s="35">
        <f>SKUPINE!K20</f>
        <v>0</v>
      </c>
      <c r="F9" s="235" t="s">
        <v>97</v>
      </c>
    </row>
    <row r="10" spans="1:6" ht="12.75">
      <c r="A10" s="35" t="s">
        <v>98</v>
      </c>
      <c r="B10" s="233">
        <f>SKUPINE!B21</f>
        <v>0</v>
      </c>
      <c r="C10" s="234">
        <f>SKUPINE!Q21</f>
        <v>0</v>
      </c>
      <c r="D10" s="35">
        <f>SKUPINE!N21</f>
        <v>0</v>
      </c>
      <c r="E10" s="35">
        <f>SKUPINE!K21</f>
        <v>0</v>
      </c>
      <c r="F10" s="235" t="s">
        <v>98</v>
      </c>
    </row>
    <row r="11" spans="1:6" ht="12.75">
      <c r="A11" s="35" t="s">
        <v>99</v>
      </c>
      <c r="B11" s="233" t="str">
        <f>SKUPINE!B19</f>
        <v>Karla Franjkić</v>
      </c>
      <c r="C11" s="234">
        <f>SKUPINE!Q19</f>
        <v>0</v>
      </c>
      <c r="D11" s="35">
        <f>SKUPINE!N19</f>
        <v>0</v>
      </c>
      <c r="E11" s="35">
        <f>SKUPINE!K19</f>
        <v>0</v>
      </c>
      <c r="F11" s="235" t="s">
        <v>99</v>
      </c>
    </row>
    <row r="13" spans="1:5" ht="12.75">
      <c r="A13" s="405" t="s">
        <v>101</v>
      </c>
      <c r="B13" s="405"/>
      <c r="C13" s="405"/>
      <c r="D13" s="405"/>
      <c r="E13" s="405"/>
    </row>
    <row r="14" spans="1:6" ht="12.75">
      <c r="A14" s="35" t="s">
        <v>96</v>
      </c>
      <c r="B14" s="233" t="str">
        <f>SKUPINE!B32</f>
        <v>Doris Hegedušić</v>
      </c>
      <c r="C14" s="234">
        <f>SKUPINE!Q32</f>
        <v>0</v>
      </c>
      <c r="D14" s="35">
        <f>SKUPINE!N32</f>
        <v>0</v>
      </c>
      <c r="E14" s="35">
        <f>SKUPINE!K32</f>
        <v>0</v>
      </c>
      <c r="F14" s="235" t="s">
        <v>96</v>
      </c>
    </row>
    <row r="15" spans="1:6" ht="12.75">
      <c r="A15" s="35" t="s">
        <v>97</v>
      </c>
      <c r="B15" s="233" t="str">
        <f>SKUPINE!B34</f>
        <v>Tea Hmelina</v>
      </c>
      <c r="C15" s="234">
        <f>SKUPINE!Q34</f>
        <v>0</v>
      </c>
      <c r="D15" s="35">
        <f>SKUPINE!N34</f>
        <v>0</v>
      </c>
      <c r="E15" s="35">
        <f>SKUPINE!K34</f>
        <v>0</v>
      </c>
      <c r="F15" s="235" t="s">
        <v>97</v>
      </c>
    </row>
    <row r="16" spans="1:6" ht="12.75">
      <c r="A16" s="35" t="s">
        <v>98</v>
      </c>
      <c r="B16" s="233">
        <f>SKUPINE!B35</f>
        <v>0</v>
      </c>
      <c r="C16" s="234">
        <f>SKUPINE!Q35</f>
        <v>0</v>
      </c>
      <c r="D16" s="35">
        <f>SKUPINE!N35</f>
        <v>0</v>
      </c>
      <c r="E16" s="35">
        <f>SKUPINE!K35</f>
        <v>0</v>
      </c>
      <c r="F16" s="235" t="s">
        <v>98</v>
      </c>
    </row>
    <row r="17" spans="1:6" ht="12.75">
      <c r="A17" s="35" t="s">
        <v>99</v>
      </c>
      <c r="B17" s="233" t="str">
        <f>SKUPINE!B33</f>
        <v>Anamarija Vugrin</v>
      </c>
      <c r="C17" s="35">
        <f>SKUPINE!Q33</f>
        <v>0</v>
      </c>
      <c r="D17" s="35">
        <f>SKUPINE!N33</f>
        <v>0</v>
      </c>
      <c r="E17" s="35">
        <f>SKUPINE!K33</f>
        <v>0</v>
      </c>
      <c r="F17" s="235" t="s">
        <v>99</v>
      </c>
    </row>
    <row r="19" spans="1:5" ht="12.75">
      <c r="A19" s="405" t="s">
        <v>102</v>
      </c>
      <c r="B19" s="405"/>
      <c r="C19" s="405"/>
      <c r="D19" s="405"/>
      <c r="E19" s="405"/>
    </row>
    <row r="20" spans="1:6" ht="12.75">
      <c r="A20" s="35" t="s">
        <v>96</v>
      </c>
      <c r="B20" s="233">
        <f>SKUPINE!B49</f>
        <v>0</v>
      </c>
      <c r="C20" s="234">
        <f>SKUPINE!Q49</f>
        <v>0</v>
      </c>
      <c r="D20" s="35">
        <f>SKUPINE!N49</f>
        <v>0</v>
      </c>
      <c r="E20" s="35">
        <f>SKUPINE!K49</f>
        <v>0</v>
      </c>
      <c r="F20" s="235" t="s">
        <v>96</v>
      </c>
    </row>
    <row r="21" spans="1:6" ht="12.75">
      <c r="A21" s="35" t="s">
        <v>97</v>
      </c>
      <c r="B21" s="233">
        <f>SKUPINE!B47</f>
        <v>0</v>
      </c>
      <c r="C21" s="234">
        <f>SKUPINE!Q47</f>
        <v>0</v>
      </c>
      <c r="D21" s="35">
        <f>SKUPINE!N47</f>
        <v>0</v>
      </c>
      <c r="E21" s="35">
        <f>SKUPINE!K47</f>
        <v>0</v>
      </c>
      <c r="F21" s="235" t="s">
        <v>97</v>
      </c>
    </row>
    <row r="22" spans="1:6" ht="12.75">
      <c r="A22" s="35" t="s">
        <v>98</v>
      </c>
      <c r="B22" s="233">
        <f>SKUPINE!B50</f>
        <v>0</v>
      </c>
      <c r="C22" s="234">
        <f>SKUPINE!Q50</f>
        <v>0</v>
      </c>
      <c r="D22" s="35">
        <f>SKUPINE!N50</f>
        <v>0</v>
      </c>
      <c r="E22" s="35">
        <f>SKUPINE!K50</f>
        <v>0</v>
      </c>
      <c r="F22" s="235" t="s">
        <v>98</v>
      </c>
    </row>
    <row r="23" spans="1:6" ht="12.75">
      <c r="A23" s="35" t="s">
        <v>99</v>
      </c>
      <c r="B23" s="233">
        <f>SKUPINE!B48</f>
        <v>0</v>
      </c>
      <c r="C23" s="35">
        <f>SKUPINE!Q48</f>
        <v>0</v>
      </c>
      <c r="D23" s="35">
        <f>SKUPINE!N48</f>
        <v>0</v>
      </c>
      <c r="E23" s="35">
        <f>SKUPINE!K48</f>
        <v>0</v>
      </c>
      <c r="F23" s="235" t="s">
        <v>99</v>
      </c>
    </row>
    <row r="25" spans="1:5" ht="12.75">
      <c r="A25" s="405" t="s">
        <v>103</v>
      </c>
      <c r="B25" s="405"/>
      <c r="C25" s="405"/>
      <c r="D25" s="405"/>
      <c r="E25" s="405"/>
    </row>
    <row r="26" spans="1:6" ht="12.75">
      <c r="A26" s="35" t="s">
        <v>96</v>
      </c>
      <c r="B26" s="233">
        <f>SKUPINE!B62</f>
        <v>0</v>
      </c>
      <c r="C26" s="35">
        <f>SKUPINE!Q62</f>
        <v>0</v>
      </c>
      <c r="D26" s="35">
        <f>SKUPINE!N62</f>
        <v>0</v>
      </c>
      <c r="E26" s="35">
        <f>SKUPINE!K62</f>
        <v>0</v>
      </c>
      <c r="F26" s="235" t="s">
        <v>96</v>
      </c>
    </row>
    <row r="27" spans="1:6" ht="12.75">
      <c r="A27" s="35" t="s">
        <v>97</v>
      </c>
      <c r="B27" s="233">
        <f>SKUPINE!B61</f>
        <v>0</v>
      </c>
      <c r="C27" s="234">
        <f>SKUPINE!Q61</f>
        <v>0</v>
      </c>
      <c r="D27" s="35">
        <f>SKUPINE!N61</f>
        <v>0</v>
      </c>
      <c r="E27" s="35">
        <f>SKUPINE!K61</f>
        <v>0</v>
      </c>
      <c r="F27" s="235" t="s">
        <v>97</v>
      </c>
    </row>
    <row r="28" spans="1:6" ht="12.75">
      <c r="A28" s="35" t="s">
        <v>98</v>
      </c>
      <c r="B28" s="233">
        <f>SKUPINE!B64</f>
        <v>0</v>
      </c>
      <c r="C28" s="234">
        <f>SKUPINE!Q64</f>
        <v>0</v>
      </c>
      <c r="D28" s="35">
        <f>SKUPINE!N64</f>
        <v>0</v>
      </c>
      <c r="E28" s="35">
        <f>SKUPINE!K64</f>
        <v>0</v>
      </c>
      <c r="F28" s="235" t="s">
        <v>98</v>
      </c>
    </row>
    <row r="29" spans="1:6" ht="12.75">
      <c r="A29" s="35" t="s">
        <v>99</v>
      </c>
      <c r="B29" s="233">
        <f>SKUPINE!B63</f>
        <v>0</v>
      </c>
      <c r="C29" s="234">
        <f>SKUPINE!Q63</f>
        <v>0</v>
      </c>
      <c r="D29" s="35">
        <f>SKUPINE!N63</f>
        <v>0</v>
      </c>
      <c r="E29" s="35">
        <f>SKUPINE!K63</f>
        <v>0</v>
      </c>
      <c r="F29" s="235" t="s">
        <v>99</v>
      </c>
    </row>
    <row r="31" spans="1:5" ht="12.75">
      <c r="A31" s="405" t="s">
        <v>104</v>
      </c>
      <c r="B31" s="405"/>
      <c r="C31" s="405"/>
      <c r="D31" s="405"/>
      <c r="E31" s="405"/>
    </row>
    <row r="32" spans="1:6" ht="12.75">
      <c r="A32" s="35" t="s">
        <v>96</v>
      </c>
      <c r="B32" s="233">
        <f>SKUPINE!B75</f>
        <v>0</v>
      </c>
      <c r="C32" s="234">
        <f>SKUPINE!Q75</f>
        <v>0</v>
      </c>
      <c r="D32" s="35">
        <f>SKUPINE!N75</f>
        <v>0</v>
      </c>
      <c r="E32" s="35">
        <f>SKUPINE!K75</f>
        <v>0</v>
      </c>
      <c r="F32" s="235" t="s">
        <v>96</v>
      </c>
    </row>
    <row r="33" spans="1:6" ht="12.75">
      <c r="A33" s="35" t="s">
        <v>97</v>
      </c>
      <c r="B33" s="233">
        <f>SKUPINE!B77</f>
        <v>0</v>
      </c>
      <c r="C33" s="234">
        <f>SKUPINE!Q77</f>
        <v>0</v>
      </c>
      <c r="D33" s="35">
        <f>SKUPINE!N77</f>
        <v>0</v>
      </c>
      <c r="E33" s="35">
        <f>SKUPINE!K77</f>
        <v>0</v>
      </c>
      <c r="F33" s="235" t="s">
        <v>97</v>
      </c>
    </row>
    <row r="34" spans="1:6" ht="12.75">
      <c r="A34" s="35" t="s">
        <v>98</v>
      </c>
      <c r="B34" s="233">
        <f>SKUPINE!B78</f>
        <v>0</v>
      </c>
      <c r="C34" s="234">
        <f>SKUPINE!Q78</f>
        <v>0</v>
      </c>
      <c r="D34" s="35">
        <f>SKUPINE!N78</f>
        <v>0</v>
      </c>
      <c r="E34" s="35">
        <f>SKUPINE!K78</f>
        <v>0</v>
      </c>
      <c r="F34" s="235" t="s">
        <v>98</v>
      </c>
    </row>
    <row r="35" spans="1:6" ht="12.75">
      <c r="A35" s="35" t="s">
        <v>99</v>
      </c>
      <c r="B35" s="233">
        <f>SKUPINE!B76</f>
        <v>0</v>
      </c>
      <c r="C35" s="35">
        <f>SKUPINE!Q76</f>
        <v>0</v>
      </c>
      <c r="D35" s="35">
        <f>SKUPINE!N76</f>
        <v>0</v>
      </c>
      <c r="E35" s="35">
        <f>SKUPINE!K76</f>
        <v>0</v>
      </c>
      <c r="F35" s="235" t="s">
        <v>99</v>
      </c>
    </row>
    <row r="37" spans="1:5" ht="12.75">
      <c r="A37" s="405" t="s">
        <v>105</v>
      </c>
      <c r="B37" s="405"/>
      <c r="C37" s="405"/>
      <c r="D37" s="405"/>
      <c r="E37" s="405"/>
    </row>
    <row r="38" spans="1:6" ht="12.75">
      <c r="A38" s="35" t="s">
        <v>96</v>
      </c>
      <c r="B38" s="233">
        <f>SKUPINE!B90</f>
        <v>0</v>
      </c>
      <c r="C38" s="234">
        <f>SKUPINE!Q90</f>
        <v>0</v>
      </c>
      <c r="D38" s="35">
        <f>SKUPINE!N90</f>
        <v>0</v>
      </c>
      <c r="E38" s="35">
        <f>SKUPINE!K90</f>
        <v>0</v>
      </c>
      <c r="F38" s="235" t="s">
        <v>96</v>
      </c>
    </row>
    <row r="39" spans="1:6" ht="12.75">
      <c r="A39" s="35" t="s">
        <v>97</v>
      </c>
      <c r="B39" s="233">
        <f>SKUPINE!B91</f>
        <v>0</v>
      </c>
      <c r="C39" s="35">
        <f>SKUPINE!Q91</f>
        <v>0</v>
      </c>
      <c r="D39" s="35">
        <f>SKUPINE!N91</f>
        <v>0</v>
      </c>
      <c r="E39" s="35">
        <f>SKUPINE!K91</f>
        <v>0</v>
      </c>
      <c r="F39" s="235" t="s">
        <v>97</v>
      </c>
    </row>
    <row r="40" spans="1:6" ht="12.75">
      <c r="A40" s="35" t="s">
        <v>98</v>
      </c>
      <c r="B40" s="233">
        <f>SKUPINE!B92</f>
        <v>0</v>
      </c>
      <c r="C40" s="234">
        <f>SKUPINE!Q92</f>
        <v>0</v>
      </c>
      <c r="D40" s="35">
        <f>SKUPINE!N92</f>
        <v>0</v>
      </c>
      <c r="E40" s="35">
        <f>SKUPINE!K92</f>
        <v>0</v>
      </c>
      <c r="F40" s="235" t="s">
        <v>98</v>
      </c>
    </row>
    <row r="41" spans="1:6" ht="12.75">
      <c r="A41" s="35" t="s">
        <v>99</v>
      </c>
      <c r="B41" s="233">
        <f>SKUPINE!B93</f>
        <v>0</v>
      </c>
      <c r="C41" s="234">
        <f>SKUPINE!Q93</f>
        <v>0</v>
      </c>
      <c r="D41" s="35">
        <f>SKUPINE!N93</f>
        <v>0</v>
      </c>
      <c r="E41" s="35">
        <f>SKUPINE!K93</f>
        <v>0</v>
      </c>
      <c r="F41" s="235" t="s">
        <v>99</v>
      </c>
    </row>
    <row r="43" spans="1:5" ht="12.75">
      <c r="A43" s="405" t="s">
        <v>106</v>
      </c>
      <c r="B43" s="405"/>
      <c r="C43" s="405"/>
      <c r="D43" s="405"/>
      <c r="E43" s="405"/>
    </row>
    <row r="44" spans="1:6" ht="12.75">
      <c r="A44" s="35" t="s">
        <v>96</v>
      </c>
      <c r="B44" s="233">
        <f>SKUPINE!B104</f>
        <v>0</v>
      </c>
      <c r="C44" s="234">
        <f>SKUPINE!Q104</f>
        <v>0</v>
      </c>
      <c r="D44" s="35">
        <f>SKUPINE!N104</f>
        <v>0</v>
      </c>
      <c r="E44" s="35">
        <f>SKUPINE!K104</f>
        <v>0</v>
      </c>
      <c r="F44" s="235" t="s">
        <v>96</v>
      </c>
    </row>
    <row r="45" spans="1:6" ht="12.75">
      <c r="A45" s="35" t="s">
        <v>97</v>
      </c>
      <c r="B45" s="233">
        <f>SKUPINE!B105</f>
        <v>0</v>
      </c>
      <c r="C45" s="35">
        <f>SKUPINE!Q105</f>
        <v>0</v>
      </c>
      <c r="D45" s="35">
        <f>SKUPINE!N105</f>
        <v>0</v>
      </c>
      <c r="E45" s="35">
        <f>SKUPINE!K105</f>
        <v>0</v>
      </c>
      <c r="F45" s="235" t="s">
        <v>97</v>
      </c>
    </row>
    <row r="46" spans="1:6" ht="12.75">
      <c r="A46" s="35" t="s">
        <v>98</v>
      </c>
      <c r="B46" s="233">
        <f>SKUPINE!B106</f>
        <v>0</v>
      </c>
      <c r="C46" s="234">
        <f>SKUPINE!Q106</f>
        <v>0</v>
      </c>
      <c r="D46" s="35">
        <f>SKUPINE!N106</f>
        <v>0</v>
      </c>
      <c r="E46" s="35">
        <f>SKUPINE!K106</f>
        <v>0</v>
      </c>
      <c r="F46" s="235" t="s">
        <v>98</v>
      </c>
    </row>
    <row r="47" spans="1:6" ht="12.75">
      <c r="A47" s="35" t="s">
        <v>99</v>
      </c>
      <c r="B47" s="233">
        <f>SKUPINE!B107</f>
        <v>0</v>
      </c>
      <c r="C47" s="234">
        <f>SKUPINE!Q107</f>
        <v>0</v>
      </c>
      <c r="D47" s="35">
        <f>SKUPINE!N107</f>
        <v>0</v>
      </c>
      <c r="E47" s="35">
        <f>SKUPINE!K107</f>
        <v>0</v>
      </c>
      <c r="F47" s="235" t="s">
        <v>99</v>
      </c>
    </row>
    <row r="49" spans="1:5" ht="12.75">
      <c r="A49" s="405" t="s">
        <v>107</v>
      </c>
      <c r="B49" s="405"/>
      <c r="C49" s="405"/>
      <c r="D49" s="405"/>
      <c r="E49" s="405"/>
    </row>
    <row r="50" spans="1:6" ht="12.75">
      <c r="A50" s="35" t="s">
        <v>96</v>
      </c>
      <c r="B50" s="233">
        <f>SKUPINE!B118</f>
        <v>0</v>
      </c>
      <c r="C50" s="234">
        <f>SKUPINE!Q118</f>
        <v>0</v>
      </c>
      <c r="D50" s="35">
        <f>SKUPINE!N118</f>
        <v>0</v>
      </c>
      <c r="E50" s="35">
        <f>SKUPINE!K118</f>
        <v>0</v>
      </c>
      <c r="F50" s="235" t="s">
        <v>96</v>
      </c>
    </row>
    <row r="51" spans="1:6" ht="12.75">
      <c r="A51" s="35" t="s">
        <v>97</v>
      </c>
      <c r="B51" s="233">
        <f>SKUPINE!B119</f>
        <v>0</v>
      </c>
      <c r="C51" s="35">
        <f>SKUPINE!Q119</f>
        <v>0</v>
      </c>
      <c r="D51" s="35">
        <f>SKUPINE!N119</f>
        <v>0</v>
      </c>
      <c r="E51" s="35">
        <f>SKUPINE!K119</f>
        <v>0</v>
      </c>
      <c r="F51" s="235" t="s">
        <v>97</v>
      </c>
    </row>
    <row r="52" spans="1:6" ht="12.75">
      <c r="A52" s="35" t="s">
        <v>98</v>
      </c>
      <c r="B52" s="233">
        <f>SKUPINE!B120</f>
        <v>0</v>
      </c>
      <c r="C52" s="234">
        <f>SKUPINE!Q120</f>
        <v>0</v>
      </c>
      <c r="D52" s="35">
        <f>SKUPINE!N120</f>
        <v>0</v>
      </c>
      <c r="E52" s="35">
        <f>SKUPINE!K120</f>
        <v>0</v>
      </c>
      <c r="F52" s="235" t="s">
        <v>98</v>
      </c>
    </row>
    <row r="53" spans="1:6" ht="12.75">
      <c r="A53" s="35" t="s">
        <v>99</v>
      </c>
      <c r="B53" s="233">
        <f>SKUPINE!B121</f>
        <v>0</v>
      </c>
      <c r="C53" s="234">
        <f>SKUPINE!Q121</f>
        <v>0</v>
      </c>
      <c r="D53" s="35">
        <f>SKUPINE!N121</f>
        <v>0</v>
      </c>
      <c r="E53" s="35">
        <f>SKUPINE!K121</f>
        <v>0</v>
      </c>
      <c r="F53" s="235" t="s">
        <v>99</v>
      </c>
    </row>
    <row r="55" spans="1:5" ht="12.75">
      <c r="A55" s="405" t="s">
        <v>108</v>
      </c>
      <c r="B55" s="405"/>
      <c r="C55" s="405"/>
      <c r="D55" s="405"/>
      <c r="E55" s="405"/>
    </row>
    <row r="56" spans="1:6" ht="12.75">
      <c r="A56" s="35" t="s">
        <v>96</v>
      </c>
      <c r="B56" s="233">
        <f>SKUPINE!B133</f>
        <v>0</v>
      </c>
      <c r="C56" s="234">
        <f>SKUPINE!Q133</f>
        <v>0</v>
      </c>
      <c r="D56" s="35">
        <f>SKUPINE!N133</f>
        <v>0</v>
      </c>
      <c r="E56" s="35">
        <f>SKUPINE!K133</f>
        <v>0</v>
      </c>
      <c r="F56" s="235" t="s">
        <v>96</v>
      </c>
    </row>
    <row r="57" spans="1:6" ht="12.75">
      <c r="A57" s="35" t="s">
        <v>97</v>
      </c>
      <c r="B57" s="233">
        <f>SKUPINE!B134</f>
        <v>0</v>
      </c>
      <c r="C57" s="35">
        <f>SKUPINE!Q134</f>
        <v>0</v>
      </c>
      <c r="D57" s="35">
        <f>SKUPINE!N134</f>
        <v>0</v>
      </c>
      <c r="E57" s="35">
        <f>SKUPINE!K134</f>
        <v>0</v>
      </c>
      <c r="F57" s="235" t="s">
        <v>97</v>
      </c>
    </row>
    <row r="58" spans="1:6" ht="12.75">
      <c r="A58" s="35" t="s">
        <v>98</v>
      </c>
      <c r="B58" s="233">
        <f>SKUPINE!B135</f>
        <v>0</v>
      </c>
      <c r="C58" s="234">
        <f>SKUPINE!Q135</f>
        <v>0</v>
      </c>
      <c r="D58" s="35">
        <f>SKUPINE!N135</f>
        <v>0</v>
      </c>
      <c r="E58" s="35">
        <f>SKUPINE!K135</f>
        <v>0</v>
      </c>
      <c r="F58" s="235" t="s">
        <v>98</v>
      </c>
    </row>
    <row r="59" spans="1:6" ht="12.75">
      <c r="A59" s="35" t="s">
        <v>99</v>
      </c>
      <c r="B59" s="233">
        <f>SKUPINE!B136</f>
        <v>0</v>
      </c>
      <c r="C59" s="234">
        <f>SKUPINE!Q136</f>
        <v>0</v>
      </c>
      <c r="D59" s="35">
        <f>SKUPINE!N136</f>
        <v>0</v>
      </c>
      <c r="E59" s="35">
        <f>SKUPINE!K136</f>
        <v>0</v>
      </c>
      <c r="F59" s="235" t="s">
        <v>99</v>
      </c>
    </row>
    <row r="61" spans="1:5" ht="12.75">
      <c r="A61" s="405" t="s">
        <v>109</v>
      </c>
      <c r="B61" s="405"/>
      <c r="C61" s="405"/>
      <c r="D61" s="405"/>
      <c r="E61" s="405"/>
    </row>
    <row r="62" spans="1:6" ht="12.75">
      <c r="A62" s="35" t="s">
        <v>96</v>
      </c>
      <c r="B62" s="233">
        <f>SKUPINE!B147</f>
        <v>0</v>
      </c>
      <c r="C62" s="234">
        <f>SKUPINE!Q147</f>
        <v>0</v>
      </c>
      <c r="D62" s="35">
        <f>SKUPINE!N147</f>
        <v>0</v>
      </c>
      <c r="E62" s="35">
        <f>SKUPINE!K147</f>
        <v>0</v>
      </c>
      <c r="F62" s="235" t="s">
        <v>96</v>
      </c>
    </row>
    <row r="63" spans="1:6" ht="12.75">
      <c r="A63" s="35" t="s">
        <v>97</v>
      </c>
      <c r="B63" s="233">
        <f>SKUPINE!B148</f>
        <v>0</v>
      </c>
      <c r="C63" s="35">
        <f>SKUPINE!Q148</f>
        <v>0</v>
      </c>
      <c r="D63" s="35">
        <f>SKUPINE!N148</f>
        <v>0</v>
      </c>
      <c r="E63" s="35">
        <f>SKUPINE!K148</f>
        <v>0</v>
      </c>
      <c r="F63" s="235" t="s">
        <v>97</v>
      </c>
    </row>
    <row r="64" spans="1:6" ht="12.75">
      <c r="A64" s="35" t="s">
        <v>98</v>
      </c>
      <c r="B64" s="233">
        <f>SKUPINE!B149</f>
        <v>0</v>
      </c>
      <c r="C64" s="234">
        <f>SKUPINE!Q149</f>
        <v>0</v>
      </c>
      <c r="D64" s="35">
        <f>SKUPINE!N149</f>
        <v>0</v>
      </c>
      <c r="E64" s="35">
        <f>SKUPINE!K149</f>
        <v>0</v>
      </c>
      <c r="F64" s="235" t="s">
        <v>98</v>
      </c>
    </row>
    <row r="65" spans="1:6" ht="12.75">
      <c r="A65" s="35" t="s">
        <v>99</v>
      </c>
      <c r="B65" s="233">
        <f>SKUPINE!B150</f>
        <v>0</v>
      </c>
      <c r="C65" s="234">
        <f>SKUPINE!Q150</f>
        <v>0</v>
      </c>
      <c r="D65" s="35">
        <f>SKUPINE!N150</f>
        <v>0</v>
      </c>
      <c r="E65" s="35">
        <f>SKUPINE!K150</f>
        <v>0</v>
      </c>
      <c r="F65" s="235" t="s">
        <v>99</v>
      </c>
    </row>
    <row r="67" spans="1:5" ht="12.75">
      <c r="A67" s="405" t="s">
        <v>110</v>
      </c>
      <c r="B67" s="405"/>
      <c r="C67" s="405"/>
      <c r="D67" s="405"/>
      <c r="E67" s="405"/>
    </row>
    <row r="68" spans="1:6" ht="12.75">
      <c r="A68" s="35" t="s">
        <v>96</v>
      </c>
      <c r="B68" s="233">
        <f>SKUPINE!B161</f>
        <v>0</v>
      </c>
      <c r="C68" s="234">
        <f>SKUPINE!Q161</f>
        <v>0</v>
      </c>
      <c r="D68" s="35">
        <f>SKUPINE!N161</f>
        <v>0</v>
      </c>
      <c r="E68" s="35">
        <f>SKUPINE!K161</f>
        <v>0</v>
      </c>
      <c r="F68" s="235" t="s">
        <v>96</v>
      </c>
    </row>
    <row r="69" spans="1:6" ht="12.75">
      <c r="A69" s="35" t="s">
        <v>97</v>
      </c>
      <c r="B69" s="233">
        <f>SKUPINE!B162</f>
        <v>0</v>
      </c>
      <c r="C69" s="35">
        <f>SKUPINE!Q162</f>
        <v>0</v>
      </c>
      <c r="D69" s="35">
        <f>SKUPINE!N162</f>
        <v>0</v>
      </c>
      <c r="E69" s="35">
        <f>SKUPINE!K162</f>
        <v>0</v>
      </c>
      <c r="F69" s="235" t="s">
        <v>97</v>
      </c>
    </row>
    <row r="70" spans="1:6" ht="12.75">
      <c r="A70" s="35" t="s">
        <v>98</v>
      </c>
      <c r="B70" s="233">
        <f>SKUPINE!B163</f>
        <v>0</v>
      </c>
      <c r="C70" s="234">
        <f>SKUPINE!Q163</f>
        <v>0</v>
      </c>
      <c r="D70" s="35">
        <f>SKUPINE!N163</f>
        <v>0</v>
      </c>
      <c r="E70" s="35">
        <f>SKUPINE!K163</f>
        <v>0</v>
      </c>
      <c r="F70" s="235" t="s">
        <v>98</v>
      </c>
    </row>
    <row r="71" spans="1:6" ht="12.75">
      <c r="A71" s="35" t="s">
        <v>99</v>
      </c>
      <c r="B71" s="233">
        <f>SKUPINE!B164</f>
        <v>0</v>
      </c>
      <c r="C71" s="234">
        <f>SKUPINE!Q164</f>
        <v>0</v>
      </c>
      <c r="D71" s="35">
        <f>SKUPINE!N164</f>
        <v>0</v>
      </c>
      <c r="E71" s="35">
        <f>SKUPINE!K164</f>
        <v>0</v>
      </c>
      <c r="F71" s="235" t="s">
        <v>99</v>
      </c>
    </row>
    <row r="73" spans="1:5" ht="12.75">
      <c r="A73" s="405" t="s">
        <v>111</v>
      </c>
      <c r="B73" s="405"/>
      <c r="C73" s="405"/>
      <c r="D73" s="405"/>
      <c r="E73" s="405"/>
    </row>
    <row r="74" spans="1:6" ht="12.75">
      <c r="A74" s="35" t="s">
        <v>96</v>
      </c>
      <c r="B74" s="233">
        <f>SKUPINE!B176</f>
        <v>0</v>
      </c>
      <c r="C74" s="234">
        <f>SKUPINE!Q176</f>
        <v>0</v>
      </c>
      <c r="D74" s="35">
        <f>SKUPINE!N176</f>
        <v>0</v>
      </c>
      <c r="E74" s="35">
        <f>SKUPINE!K176</f>
        <v>0</v>
      </c>
      <c r="F74" s="235" t="s">
        <v>96</v>
      </c>
    </row>
    <row r="75" spans="1:6" ht="12.75">
      <c r="A75" s="35" t="s">
        <v>97</v>
      </c>
      <c r="B75" s="233">
        <f>SKUPINE!B177</f>
        <v>0</v>
      </c>
      <c r="C75" s="35">
        <f>SKUPINE!Q177</f>
        <v>0</v>
      </c>
      <c r="D75" s="35">
        <f>SKUPINE!N177</f>
        <v>0</v>
      </c>
      <c r="E75" s="35">
        <f>SKUPINE!K177</f>
        <v>0</v>
      </c>
      <c r="F75" s="235" t="s">
        <v>97</v>
      </c>
    </row>
    <row r="76" spans="1:6" ht="12.75">
      <c r="A76" s="35" t="s">
        <v>98</v>
      </c>
      <c r="B76" s="233">
        <f>SKUPINE!B178</f>
        <v>0</v>
      </c>
      <c r="C76" s="234">
        <f>SKUPINE!Q178</f>
        <v>0</v>
      </c>
      <c r="D76" s="35">
        <f>SKUPINE!N178</f>
        <v>0</v>
      </c>
      <c r="E76" s="35">
        <f>SKUPINE!K178</f>
        <v>0</v>
      </c>
      <c r="F76" s="235" t="s">
        <v>98</v>
      </c>
    </row>
    <row r="77" spans="1:6" ht="12.75">
      <c r="A77" s="35" t="s">
        <v>99</v>
      </c>
      <c r="B77" s="233">
        <f>SKUPINE!B179</f>
        <v>0</v>
      </c>
      <c r="C77" s="234">
        <f>SKUPINE!Q179</f>
        <v>0</v>
      </c>
      <c r="D77" s="35">
        <f>SKUPINE!N179</f>
        <v>0</v>
      </c>
      <c r="E77" s="35">
        <f>SKUPINE!K179</f>
        <v>0</v>
      </c>
      <c r="F77" s="235" t="s">
        <v>99</v>
      </c>
    </row>
    <row r="79" spans="1:5" ht="12.75">
      <c r="A79" s="405" t="s">
        <v>112</v>
      </c>
      <c r="B79" s="405"/>
      <c r="C79" s="405"/>
      <c r="D79" s="405"/>
      <c r="E79" s="405"/>
    </row>
    <row r="80" spans="1:6" ht="12.75">
      <c r="A80" s="35" t="s">
        <v>96</v>
      </c>
      <c r="B80" s="233">
        <f>SKUPINE!B190</f>
        <v>0</v>
      </c>
      <c r="C80" s="234">
        <f>SKUPINE!Q190</f>
        <v>0</v>
      </c>
      <c r="D80" s="35">
        <f>SKUPINE!N190</f>
        <v>0</v>
      </c>
      <c r="E80" s="35">
        <f>SKUPINE!K190</f>
        <v>0</v>
      </c>
      <c r="F80" s="235" t="s">
        <v>96</v>
      </c>
    </row>
    <row r="81" spans="1:6" ht="12.75">
      <c r="A81" s="35" t="s">
        <v>97</v>
      </c>
      <c r="B81" s="233">
        <f>SKUPINE!B191</f>
        <v>0</v>
      </c>
      <c r="C81" s="35">
        <f>SKUPINE!Q191</f>
        <v>0</v>
      </c>
      <c r="D81" s="35">
        <f>SKUPINE!N191</f>
        <v>0</v>
      </c>
      <c r="E81" s="35">
        <f>SKUPINE!K191</f>
        <v>0</v>
      </c>
      <c r="F81" s="235" t="s">
        <v>97</v>
      </c>
    </row>
    <row r="82" spans="1:6" ht="12.75">
      <c r="A82" s="35" t="s">
        <v>98</v>
      </c>
      <c r="B82" s="233">
        <f>SKUPINE!B192</f>
        <v>0</v>
      </c>
      <c r="C82" s="234">
        <f>SKUPINE!Q192</f>
        <v>0</v>
      </c>
      <c r="D82" s="35">
        <f>SKUPINE!N192</f>
        <v>0</v>
      </c>
      <c r="E82" s="35">
        <f>SKUPINE!K192</f>
        <v>0</v>
      </c>
      <c r="F82" s="235" t="s">
        <v>98</v>
      </c>
    </row>
    <row r="83" spans="1:6" ht="12.75">
      <c r="A83" s="35" t="s">
        <v>99</v>
      </c>
      <c r="B83" s="233">
        <f>SKUPINE!B193</f>
        <v>0</v>
      </c>
      <c r="C83" s="234">
        <f>SKUPINE!Q193</f>
        <v>0</v>
      </c>
      <c r="D83" s="35">
        <f>SKUPINE!N193</f>
        <v>0</v>
      </c>
      <c r="E83" s="35">
        <f>SKUPINE!K193</f>
        <v>0</v>
      </c>
      <c r="F83" s="235" t="s">
        <v>99</v>
      </c>
    </row>
    <row r="85" spans="1:5" ht="12.75">
      <c r="A85" s="405" t="s">
        <v>113</v>
      </c>
      <c r="B85" s="405"/>
      <c r="C85" s="405"/>
      <c r="D85" s="405"/>
      <c r="E85" s="405"/>
    </row>
    <row r="86" spans="1:6" ht="12.75">
      <c r="A86" s="35" t="s">
        <v>96</v>
      </c>
      <c r="B86" s="233">
        <f>SKUPINE!B204</f>
        <v>0</v>
      </c>
      <c r="C86" s="234">
        <f>SKUPINE!Q204</f>
        <v>0</v>
      </c>
      <c r="D86" s="35">
        <f>SKUPINE!N204</f>
        <v>0</v>
      </c>
      <c r="E86" s="35">
        <f>SKUPINE!K204</f>
        <v>0</v>
      </c>
      <c r="F86" s="235" t="s">
        <v>96</v>
      </c>
    </row>
    <row r="87" spans="1:6" ht="12.75">
      <c r="A87" s="35" t="s">
        <v>97</v>
      </c>
      <c r="B87" s="233">
        <f>SKUPINE!B205</f>
        <v>0</v>
      </c>
      <c r="C87" s="35">
        <f>SKUPINE!Q205</f>
        <v>0</v>
      </c>
      <c r="D87" s="35">
        <f>SKUPINE!N205</f>
        <v>0</v>
      </c>
      <c r="E87" s="35">
        <f>SKUPINE!K205</f>
        <v>0</v>
      </c>
      <c r="F87" s="235" t="s">
        <v>97</v>
      </c>
    </row>
    <row r="88" spans="1:6" ht="12.75">
      <c r="A88" s="35" t="s">
        <v>98</v>
      </c>
      <c r="B88" s="233">
        <f>SKUPINE!B206</f>
        <v>0</v>
      </c>
      <c r="C88" s="234">
        <f>SKUPINE!Q206</f>
        <v>0</v>
      </c>
      <c r="D88" s="35">
        <f>SKUPINE!N206</f>
        <v>0</v>
      </c>
      <c r="E88" s="35">
        <f>SKUPINE!K206</f>
        <v>0</v>
      </c>
      <c r="F88" s="235" t="s">
        <v>98</v>
      </c>
    </row>
    <row r="89" spans="1:6" ht="12.75">
      <c r="A89" s="35" t="s">
        <v>99</v>
      </c>
      <c r="B89" s="233">
        <f>SKUPINE!B207</f>
        <v>0</v>
      </c>
      <c r="C89" s="234">
        <f>SKUPINE!Q207</f>
        <v>0</v>
      </c>
      <c r="D89" s="35">
        <f>SKUPINE!N207</f>
        <v>0</v>
      </c>
      <c r="E89" s="35">
        <f>SKUPINE!K207</f>
        <v>0</v>
      </c>
      <c r="F89" s="235" t="s">
        <v>99</v>
      </c>
    </row>
    <row r="91" spans="1:5" ht="12.75">
      <c r="A91" s="405" t="s">
        <v>114</v>
      </c>
      <c r="B91" s="405"/>
      <c r="C91" s="405"/>
      <c r="D91" s="405"/>
      <c r="E91" s="405"/>
    </row>
    <row r="92" spans="1:6" ht="12.75">
      <c r="A92" s="35" t="s">
        <v>96</v>
      </c>
      <c r="B92" s="233">
        <f>SKUPINE!B219</f>
        <v>0</v>
      </c>
      <c r="C92" s="234">
        <f>SKUPINE!Q219</f>
        <v>0</v>
      </c>
      <c r="D92" s="35">
        <f>SKUPINE!N219</f>
        <v>0</v>
      </c>
      <c r="E92" s="35">
        <f>SKUPINE!K219</f>
        <v>0</v>
      </c>
      <c r="F92" s="235" t="s">
        <v>96</v>
      </c>
    </row>
    <row r="93" spans="1:6" ht="12.75">
      <c r="A93" s="35" t="s">
        <v>97</v>
      </c>
      <c r="B93" s="233">
        <f>SKUPINE!B220</f>
        <v>0</v>
      </c>
      <c r="C93" s="35">
        <f>SKUPINE!Q220</f>
        <v>0</v>
      </c>
      <c r="D93" s="35">
        <f>SKUPINE!N220</f>
        <v>0</v>
      </c>
      <c r="E93" s="35">
        <f>SKUPINE!K220</f>
        <v>0</v>
      </c>
      <c r="F93" s="235" t="s">
        <v>97</v>
      </c>
    </row>
    <row r="94" spans="1:6" ht="12.75">
      <c r="A94" s="35" t="s">
        <v>98</v>
      </c>
      <c r="B94" s="233">
        <f>SKUPINE!B221</f>
        <v>0</v>
      </c>
      <c r="C94" s="234">
        <f>SKUPINE!Q221</f>
        <v>0</v>
      </c>
      <c r="D94" s="35">
        <f>SKUPINE!N221</f>
        <v>0</v>
      </c>
      <c r="E94" s="35">
        <f>SKUPINE!K221</f>
        <v>0</v>
      </c>
      <c r="F94" s="235" t="s">
        <v>98</v>
      </c>
    </row>
    <row r="95" spans="1:6" ht="12.75">
      <c r="A95" s="35" t="s">
        <v>99</v>
      </c>
      <c r="B95" s="233">
        <f>SKUPINE!B222</f>
        <v>0</v>
      </c>
      <c r="C95" s="234">
        <f>SKUPINE!Q222</f>
        <v>0</v>
      </c>
      <c r="D95" s="35">
        <f>SKUPINE!N222</f>
        <v>0</v>
      </c>
      <c r="E95" s="35">
        <f>SKUPINE!K222</f>
        <v>0</v>
      </c>
      <c r="F95" s="235" t="s">
        <v>99</v>
      </c>
    </row>
  </sheetData>
  <sheetProtection selectLockedCells="1" selectUnlockedCells="1"/>
  <mergeCells count="16">
    <mergeCell ref="A1:E1"/>
    <mergeCell ref="A7:E7"/>
    <mergeCell ref="A13:E13"/>
    <mergeCell ref="A19:E19"/>
    <mergeCell ref="A25:E25"/>
    <mergeCell ref="A31:E31"/>
    <mergeCell ref="A73:E73"/>
    <mergeCell ref="A79:E79"/>
    <mergeCell ref="A85:E85"/>
    <mergeCell ref="A91:E91"/>
    <mergeCell ref="A37:E37"/>
    <mergeCell ref="A43:E43"/>
    <mergeCell ref="A49:E49"/>
    <mergeCell ref="A55:E55"/>
    <mergeCell ref="A61:E61"/>
    <mergeCell ref="A67:E6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7"/>
  <sheetViews>
    <sheetView zoomScale="60" zoomScaleNormal="60" zoomScalePageLayoutView="0" workbookViewId="0" topLeftCell="A1">
      <selection activeCell="B2" sqref="B2"/>
    </sheetView>
  </sheetViews>
  <sheetFormatPr defaultColWidth="9.00390625" defaultRowHeight="12.75"/>
  <cols>
    <col min="1" max="1" width="5.125" style="232" customWidth="1"/>
    <col min="2" max="2" width="34.125" style="4" customWidth="1"/>
    <col min="3" max="3" width="5.25390625" style="0" customWidth="1"/>
    <col min="4" max="4" width="4.00390625" style="0" customWidth="1"/>
    <col min="5" max="5" width="4.00390625" style="9" customWidth="1"/>
    <col min="6" max="6" width="35.00390625" style="10" customWidth="1"/>
    <col min="7" max="7" width="2.875" style="40" customWidth="1"/>
    <col min="8" max="8" width="19.125" style="207" customWidth="1"/>
    <col min="9" max="9" width="2.375" style="207" customWidth="1"/>
    <col min="10" max="10" width="17.875" style="207" customWidth="1"/>
    <col min="11" max="20" width="9.125" style="207" customWidth="1"/>
  </cols>
  <sheetData>
    <row r="1" spans="1:20" s="240" customFormat="1" ht="15">
      <c r="A1" s="408" t="s">
        <v>115</v>
      </c>
      <c r="B1" s="408"/>
      <c r="C1" s="236"/>
      <c r="D1" s="237"/>
      <c r="E1" s="409" t="s">
        <v>2</v>
      </c>
      <c r="F1" s="409"/>
      <c r="G1" s="238"/>
      <c r="H1" s="239"/>
      <c r="I1" s="239"/>
      <c r="J1" s="239"/>
      <c r="K1" s="237"/>
      <c r="L1" s="237"/>
      <c r="M1" s="237"/>
      <c r="N1" s="237"/>
      <c r="O1" s="237"/>
      <c r="P1" s="237"/>
      <c r="Q1" s="237"/>
      <c r="R1" s="237"/>
      <c r="S1" s="237"/>
      <c r="T1" s="237"/>
    </row>
    <row r="2" spans="1:20" s="240" customFormat="1" ht="15">
      <c r="A2" s="241" t="s">
        <v>4</v>
      </c>
      <c r="B2" s="242" t="str">
        <f>ŽDREB!B3</f>
        <v>Barbara Čižmešija</v>
      </c>
      <c r="C2" s="406" t="s">
        <v>116</v>
      </c>
      <c r="D2" s="237"/>
      <c r="E2" s="27">
        <v>1</v>
      </c>
      <c r="F2" s="243"/>
      <c r="G2" s="238"/>
      <c r="H2" s="244"/>
      <c r="I2" s="245"/>
      <c r="J2" s="244"/>
      <c r="K2" s="237"/>
      <c r="L2" s="237"/>
      <c r="M2" s="237"/>
      <c r="N2" s="237"/>
      <c r="O2" s="237"/>
      <c r="P2" s="237"/>
      <c r="Q2" s="237"/>
      <c r="R2" s="237"/>
      <c r="S2" s="237"/>
      <c r="T2" s="237"/>
    </row>
    <row r="3" spans="1:20" s="240" customFormat="1" ht="15">
      <c r="A3" s="241" t="s">
        <v>5</v>
      </c>
      <c r="B3" s="242" t="str">
        <f>ŽDREB!B4</f>
        <v>Ena Vuglovečki</v>
      </c>
      <c r="C3" s="406"/>
      <c r="D3" s="237"/>
      <c r="E3" s="27">
        <v>2</v>
      </c>
      <c r="F3" s="246"/>
      <c r="G3" s="238"/>
      <c r="H3" s="244"/>
      <c r="I3" s="247"/>
      <c r="J3" s="244"/>
      <c r="K3" s="237"/>
      <c r="L3" s="237"/>
      <c r="M3" s="237"/>
      <c r="N3" s="237"/>
      <c r="O3" s="237"/>
      <c r="P3" s="237"/>
      <c r="Q3" s="237"/>
      <c r="R3" s="237"/>
      <c r="S3" s="237"/>
      <c r="T3" s="237"/>
    </row>
    <row r="4" spans="1:20" s="240" customFormat="1" ht="15">
      <c r="A4" s="241" t="s">
        <v>6</v>
      </c>
      <c r="B4" s="242" t="str">
        <f>ŽDREB!B5</f>
        <v>Doris Hegedušić</v>
      </c>
      <c r="C4" s="406"/>
      <c r="D4" s="237"/>
      <c r="E4" s="27">
        <v>3</v>
      </c>
      <c r="F4" s="246"/>
      <c r="G4" s="238"/>
      <c r="H4" s="244"/>
      <c r="I4" s="245"/>
      <c r="J4" s="248"/>
      <c r="K4" s="237"/>
      <c r="L4" s="237"/>
      <c r="M4" s="237"/>
      <c r="N4" s="237"/>
      <c r="O4" s="237"/>
      <c r="P4" s="237"/>
      <c r="Q4" s="237"/>
      <c r="R4" s="237"/>
      <c r="S4" s="237"/>
      <c r="T4" s="237"/>
    </row>
    <row r="5" spans="1:20" s="249" customFormat="1" ht="15">
      <c r="A5" s="241" t="s">
        <v>7</v>
      </c>
      <c r="B5" s="242">
        <f>ŽDREB!B6</f>
        <v>0</v>
      </c>
      <c r="C5" s="406"/>
      <c r="D5" s="237"/>
      <c r="E5" s="27">
        <v>4</v>
      </c>
      <c r="F5" s="246"/>
      <c r="G5" s="238"/>
      <c r="H5" s="248"/>
      <c r="I5" s="245"/>
      <c r="J5" s="244"/>
      <c r="K5" s="237"/>
      <c r="L5" s="237"/>
      <c r="M5" s="237"/>
      <c r="N5" s="237"/>
      <c r="O5" s="237"/>
      <c r="P5" s="237"/>
      <c r="Q5" s="237"/>
      <c r="R5" s="237"/>
      <c r="S5" s="237"/>
      <c r="T5" s="237"/>
    </row>
    <row r="6" spans="1:20" s="240" customFormat="1" ht="15">
      <c r="A6" s="241" t="s">
        <v>8</v>
      </c>
      <c r="B6" s="242">
        <f>ŽDREB!B7</f>
        <v>0</v>
      </c>
      <c r="C6" s="406" t="s">
        <v>117</v>
      </c>
      <c r="D6" s="237"/>
      <c r="E6" s="27">
        <v>5</v>
      </c>
      <c r="F6" s="246"/>
      <c r="G6" s="238"/>
      <c r="H6" s="248"/>
      <c r="I6" s="245"/>
      <c r="J6" s="244"/>
      <c r="K6" s="237"/>
      <c r="L6" s="237"/>
      <c r="M6" s="237"/>
      <c r="N6" s="237"/>
      <c r="O6" s="237"/>
      <c r="P6" s="237"/>
      <c r="Q6" s="237"/>
      <c r="R6" s="237"/>
      <c r="S6" s="237"/>
      <c r="T6" s="237"/>
    </row>
    <row r="7" spans="1:20" s="249" customFormat="1" ht="15">
      <c r="A7" s="241" t="s">
        <v>9</v>
      </c>
      <c r="B7" s="242">
        <f>ŽDREB!B8</f>
        <v>0</v>
      </c>
      <c r="C7" s="406"/>
      <c r="D7" s="237"/>
      <c r="E7" s="27">
        <v>6</v>
      </c>
      <c r="F7" s="246"/>
      <c r="G7" s="238"/>
      <c r="H7" s="248"/>
      <c r="I7" s="245"/>
      <c r="J7" s="248"/>
      <c r="K7" s="237"/>
      <c r="L7" s="237"/>
      <c r="M7" s="237"/>
      <c r="N7" s="237"/>
      <c r="O7" s="237"/>
      <c r="P7" s="237"/>
      <c r="Q7" s="237"/>
      <c r="R7" s="237"/>
      <c r="S7" s="237"/>
      <c r="T7" s="237"/>
    </row>
    <row r="8" spans="1:20" s="240" customFormat="1" ht="15">
      <c r="A8" s="241" t="s">
        <v>10</v>
      </c>
      <c r="B8" s="242">
        <f>ŽDREB!B9</f>
        <v>0</v>
      </c>
      <c r="C8" s="406" t="s">
        <v>118</v>
      </c>
      <c r="D8" s="237"/>
      <c r="E8" s="27">
        <v>7</v>
      </c>
      <c r="F8" s="243"/>
      <c r="G8" s="238"/>
      <c r="H8" s="248"/>
      <c r="I8" s="245"/>
      <c r="J8" s="248"/>
      <c r="K8" s="237"/>
      <c r="L8" s="237"/>
      <c r="M8" s="237"/>
      <c r="N8" s="237"/>
      <c r="O8" s="237"/>
      <c r="P8" s="237"/>
      <c r="Q8" s="237"/>
      <c r="R8" s="237"/>
      <c r="S8" s="237"/>
      <c r="T8" s="237"/>
    </row>
    <row r="9" spans="1:20" s="249" customFormat="1" ht="15">
      <c r="A9" s="241" t="s">
        <v>11</v>
      </c>
      <c r="B9" s="242">
        <f>ŽDREB!B10</f>
        <v>0</v>
      </c>
      <c r="C9" s="406"/>
      <c r="D9" s="237"/>
      <c r="E9" s="27">
        <v>8</v>
      </c>
      <c r="F9" s="246"/>
      <c r="G9" s="238"/>
      <c r="H9" s="248"/>
      <c r="I9" s="245"/>
      <c r="J9" s="244"/>
      <c r="K9" s="237"/>
      <c r="L9" s="237"/>
      <c r="M9" s="237"/>
      <c r="N9" s="237"/>
      <c r="O9" s="237"/>
      <c r="P9" s="237"/>
      <c r="Q9" s="237"/>
      <c r="R9" s="237"/>
      <c r="S9" s="237"/>
      <c r="T9" s="237"/>
    </row>
    <row r="10" spans="1:20" s="240" customFormat="1" ht="15">
      <c r="A10" s="241" t="s">
        <v>12</v>
      </c>
      <c r="B10" s="242">
        <f>ŽDREB!B11</f>
        <v>0</v>
      </c>
      <c r="C10" s="406" t="s">
        <v>119</v>
      </c>
      <c r="D10" s="237"/>
      <c r="E10" s="27">
        <v>9</v>
      </c>
      <c r="F10" s="243"/>
      <c r="G10" s="238"/>
      <c r="H10" s="244"/>
      <c r="I10" s="245"/>
      <c r="J10" s="248"/>
      <c r="K10" s="237"/>
      <c r="L10" s="237"/>
      <c r="M10" s="237"/>
      <c r="N10" s="237"/>
      <c r="O10" s="237"/>
      <c r="P10" s="237"/>
      <c r="Q10" s="237"/>
      <c r="R10" s="237"/>
      <c r="S10" s="237"/>
      <c r="T10" s="237"/>
    </row>
    <row r="11" spans="1:20" s="249" customFormat="1" ht="15">
      <c r="A11" s="241" t="s">
        <v>13</v>
      </c>
      <c r="B11" s="242">
        <f>ŽDREB!B12</f>
        <v>0</v>
      </c>
      <c r="C11" s="406"/>
      <c r="D11" s="237"/>
      <c r="E11" s="27">
        <v>10</v>
      </c>
      <c r="F11" s="243"/>
      <c r="G11" s="238"/>
      <c r="H11" s="244"/>
      <c r="I11" s="247"/>
      <c r="J11" s="244"/>
      <c r="K11" s="237"/>
      <c r="L11" s="237"/>
      <c r="M11" s="237"/>
      <c r="N11" s="237"/>
      <c r="O11" s="237"/>
      <c r="P11" s="237"/>
      <c r="Q11" s="237"/>
      <c r="R11" s="237"/>
      <c r="S11" s="237"/>
      <c r="T11" s="237"/>
    </row>
    <row r="12" spans="1:20" s="240" customFormat="1" ht="15">
      <c r="A12" s="241" t="s">
        <v>14</v>
      </c>
      <c r="B12" s="242">
        <f>ŽDREB!B13</f>
        <v>0</v>
      </c>
      <c r="C12" s="406" t="s">
        <v>120</v>
      </c>
      <c r="D12" s="237"/>
      <c r="E12" s="27">
        <v>11</v>
      </c>
      <c r="F12" s="246"/>
      <c r="G12" s="238"/>
      <c r="H12" s="244"/>
      <c r="I12" s="247"/>
      <c r="J12" s="244"/>
      <c r="K12" s="237"/>
      <c r="L12" s="237"/>
      <c r="M12" s="237"/>
      <c r="N12" s="237"/>
      <c r="O12" s="237"/>
      <c r="P12" s="237"/>
      <c r="Q12" s="237"/>
      <c r="R12" s="237"/>
      <c r="S12" s="237"/>
      <c r="T12" s="237"/>
    </row>
    <row r="13" spans="1:20" s="249" customFormat="1" ht="15">
      <c r="A13" s="241" t="s">
        <v>15</v>
      </c>
      <c r="B13" s="242">
        <f>ŽDREB!B14</f>
        <v>0</v>
      </c>
      <c r="C13" s="406"/>
      <c r="D13" s="237"/>
      <c r="E13" s="27">
        <v>12</v>
      </c>
      <c r="F13" s="246"/>
      <c r="G13" s="238"/>
      <c r="H13" s="244"/>
      <c r="I13" s="247"/>
      <c r="J13" s="244"/>
      <c r="K13" s="237"/>
      <c r="L13" s="237"/>
      <c r="M13" s="237"/>
      <c r="N13" s="237"/>
      <c r="O13" s="237"/>
      <c r="P13" s="237"/>
      <c r="Q13" s="237"/>
      <c r="R13" s="237"/>
      <c r="S13" s="237"/>
      <c r="T13" s="237"/>
    </row>
    <row r="14" spans="1:20" s="240" customFormat="1" ht="15">
      <c r="A14" s="241" t="s">
        <v>16</v>
      </c>
      <c r="B14" s="242">
        <f>ŽDREB!B15</f>
        <v>0</v>
      </c>
      <c r="C14" s="406" t="s">
        <v>121</v>
      </c>
      <c r="D14" s="237"/>
      <c r="E14" s="27">
        <v>13</v>
      </c>
      <c r="F14" s="246"/>
      <c r="G14" s="238"/>
      <c r="H14" s="238"/>
      <c r="I14" s="238"/>
      <c r="J14" s="238"/>
      <c r="K14" s="237"/>
      <c r="L14" s="237"/>
      <c r="M14" s="237"/>
      <c r="N14" s="237"/>
      <c r="O14" s="237"/>
      <c r="P14" s="237"/>
      <c r="Q14" s="237"/>
      <c r="R14" s="237"/>
      <c r="S14" s="237"/>
      <c r="T14" s="237"/>
    </row>
    <row r="15" spans="1:20" s="240" customFormat="1" ht="15">
      <c r="A15" s="241" t="s">
        <v>17</v>
      </c>
      <c r="B15" s="242">
        <f>ŽDREB!B16</f>
        <v>0</v>
      </c>
      <c r="C15" s="406"/>
      <c r="D15" s="237"/>
      <c r="E15" s="27">
        <v>14</v>
      </c>
      <c r="F15" s="246"/>
      <c r="G15" s="238"/>
      <c r="H15" s="238"/>
      <c r="I15" s="238"/>
      <c r="J15" s="238"/>
      <c r="K15" s="237"/>
      <c r="L15" s="237"/>
      <c r="M15" s="237"/>
      <c r="N15" s="237"/>
      <c r="O15" s="237"/>
      <c r="P15" s="237"/>
      <c r="Q15" s="237"/>
      <c r="R15" s="237"/>
      <c r="S15" s="237"/>
      <c r="T15" s="237"/>
    </row>
    <row r="16" spans="1:20" s="240" customFormat="1" ht="15">
      <c r="A16" s="241" t="s">
        <v>18</v>
      </c>
      <c r="B16" s="242">
        <f>ŽDREB!B17</f>
        <v>0</v>
      </c>
      <c r="C16" s="406"/>
      <c r="D16" s="237"/>
      <c r="E16" s="27">
        <v>15</v>
      </c>
      <c r="F16" s="243"/>
      <c r="G16" s="238"/>
      <c r="H16" s="238"/>
      <c r="I16" s="238"/>
      <c r="J16" s="238"/>
      <c r="K16" s="237"/>
      <c r="L16" s="237"/>
      <c r="M16" s="237"/>
      <c r="N16" s="237"/>
      <c r="O16" s="237"/>
      <c r="P16" s="237"/>
      <c r="Q16" s="237"/>
      <c r="R16" s="237"/>
      <c r="S16" s="237"/>
      <c r="T16" s="237"/>
    </row>
    <row r="17" spans="1:20" s="249" customFormat="1" ht="15">
      <c r="A17" s="241" t="s">
        <v>19</v>
      </c>
      <c r="B17" s="242">
        <f>ŽDREB!B18</f>
        <v>0</v>
      </c>
      <c r="C17" s="406"/>
      <c r="D17" s="237"/>
      <c r="E17" s="27">
        <v>16</v>
      </c>
      <c r="F17" s="246"/>
      <c r="G17" s="238"/>
      <c r="H17" s="248"/>
      <c r="I17" s="245"/>
      <c r="J17" s="248"/>
      <c r="K17" s="237"/>
      <c r="L17" s="237"/>
      <c r="M17" s="237"/>
      <c r="N17" s="237"/>
      <c r="O17" s="237"/>
      <c r="P17" s="237"/>
      <c r="Q17" s="237"/>
      <c r="R17" s="237"/>
      <c r="S17" s="237"/>
      <c r="T17" s="237"/>
    </row>
    <row r="18" spans="1:20" s="240" customFormat="1" ht="15">
      <c r="A18" s="407" t="s">
        <v>122</v>
      </c>
      <c r="B18" s="407"/>
      <c r="C18" s="250"/>
      <c r="D18" s="237"/>
      <c r="E18" s="27">
        <v>17</v>
      </c>
      <c r="F18" s="37"/>
      <c r="G18" s="238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</row>
    <row r="19" spans="1:20" s="240" customFormat="1" ht="15">
      <c r="A19" s="241" t="s">
        <v>4</v>
      </c>
      <c r="B19" s="242" t="str">
        <f>ŽDREB!D3</f>
        <v>Izabela Hegedušić</v>
      </c>
      <c r="C19" s="251"/>
      <c r="D19" s="237"/>
      <c r="E19" s="27">
        <v>18</v>
      </c>
      <c r="F19" s="37"/>
      <c r="G19" s="238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</row>
    <row r="20" spans="1:20" s="240" customFormat="1" ht="15">
      <c r="A20" s="241" t="s">
        <v>5</v>
      </c>
      <c r="B20" s="242" t="str">
        <f>ŽDREB!D4</f>
        <v>Ivona Mrđen</v>
      </c>
      <c r="C20" s="251"/>
      <c r="D20" s="237"/>
      <c r="E20" s="27">
        <v>19</v>
      </c>
      <c r="F20" s="37"/>
      <c r="G20" s="238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</row>
    <row r="21" spans="1:20" s="240" customFormat="1" ht="15">
      <c r="A21" s="241" t="s">
        <v>6</v>
      </c>
      <c r="B21" s="242" t="str">
        <f>ŽDREB!D5</f>
        <v>Tea Hmelina</v>
      </c>
      <c r="C21" s="251"/>
      <c r="D21" s="237"/>
      <c r="E21" s="27">
        <v>20</v>
      </c>
      <c r="F21" s="37"/>
      <c r="G21" s="238"/>
      <c r="H21" s="237"/>
      <c r="I21" s="237"/>
      <c r="J21" s="237"/>
      <c r="K21" s="237"/>
      <c r="L21" s="237"/>
      <c r="M21" s="237"/>
      <c r="N21" s="237"/>
      <c r="O21" s="237"/>
      <c r="P21" s="237"/>
      <c r="Q21" s="237"/>
      <c r="R21" s="237"/>
      <c r="S21" s="237"/>
      <c r="T21" s="237"/>
    </row>
    <row r="22" spans="1:20" s="249" customFormat="1" ht="15">
      <c r="A22" s="241" t="s">
        <v>7</v>
      </c>
      <c r="B22" s="242">
        <f>ŽDREB!D6</f>
        <v>0</v>
      </c>
      <c r="C22" s="251"/>
      <c r="D22" s="237"/>
      <c r="E22" s="27">
        <v>21</v>
      </c>
      <c r="F22" s="37"/>
      <c r="G22" s="238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237"/>
      <c r="S22" s="237"/>
      <c r="T22" s="237"/>
    </row>
    <row r="23" spans="1:20" s="240" customFormat="1" ht="15">
      <c r="A23" s="241" t="s">
        <v>8</v>
      </c>
      <c r="B23" s="242">
        <f>ŽDREB!D7</f>
        <v>0</v>
      </c>
      <c r="C23" s="251"/>
      <c r="D23" s="237"/>
      <c r="E23" s="27">
        <v>22</v>
      </c>
      <c r="F23" s="37"/>
      <c r="G23" s="238"/>
      <c r="H23" s="237"/>
      <c r="I23" s="237"/>
      <c r="J23" s="237"/>
      <c r="K23" s="237"/>
      <c r="L23" s="237"/>
      <c r="M23" s="237"/>
      <c r="N23" s="237"/>
      <c r="O23" s="237"/>
      <c r="P23" s="237"/>
      <c r="Q23" s="237"/>
      <c r="R23" s="237"/>
      <c r="S23" s="237"/>
      <c r="T23" s="237"/>
    </row>
    <row r="24" spans="1:20" s="249" customFormat="1" ht="15">
      <c r="A24" s="241" t="s">
        <v>9</v>
      </c>
      <c r="B24" s="242">
        <f>ŽDREB!D8</f>
        <v>0</v>
      </c>
      <c r="C24" s="251"/>
      <c r="D24" s="237"/>
      <c r="E24" s="27">
        <v>23</v>
      </c>
      <c r="F24" s="37"/>
      <c r="G24" s="238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</row>
    <row r="25" spans="1:20" s="240" customFormat="1" ht="15">
      <c r="A25" s="241" t="s">
        <v>10</v>
      </c>
      <c r="B25" s="242">
        <f>ŽDREB!D9</f>
        <v>0</v>
      </c>
      <c r="C25" s="251"/>
      <c r="D25" s="237"/>
      <c r="E25" s="27">
        <v>24</v>
      </c>
      <c r="F25" s="37"/>
      <c r="G25" s="238"/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7"/>
      <c r="S25" s="237"/>
      <c r="T25" s="237"/>
    </row>
    <row r="26" spans="1:20" s="249" customFormat="1" ht="15">
      <c r="A26" s="241" t="s">
        <v>11</v>
      </c>
      <c r="B26" s="242">
        <f>ŽDREB!D10</f>
        <v>0</v>
      </c>
      <c r="C26" s="251"/>
      <c r="D26" s="237"/>
      <c r="E26" s="27">
        <v>25</v>
      </c>
      <c r="F26" s="37"/>
      <c r="G26" s="238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</row>
    <row r="27" spans="1:20" s="240" customFormat="1" ht="15">
      <c r="A27" s="241" t="s">
        <v>12</v>
      </c>
      <c r="B27" s="242">
        <f>ŽDREB!D11</f>
        <v>0</v>
      </c>
      <c r="C27" s="251"/>
      <c r="D27" s="237"/>
      <c r="E27" s="27">
        <v>26</v>
      </c>
      <c r="F27" s="37"/>
      <c r="G27" s="238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237"/>
      <c r="S27" s="237"/>
      <c r="T27" s="237"/>
    </row>
    <row r="28" spans="1:20" s="249" customFormat="1" ht="15">
      <c r="A28" s="241" t="s">
        <v>13</v>
      </c>
      <c r="B28" s="242">
        <f>ŽDREB!D12</f>
        <v>0</v>
      </c>
      <c r="C28" s="251"/>
      <c r="D28" s="237"/>
      <c r="E28" s="27">
        <v>27</v>
      </c>
      <c r="F28" s="37"/>
      <c r="G28" s="238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237"/>
      <c r="S28" s="237"/>
      <c r="T28" s="237"/>
    </row>
    <row r="29" spans="1:20" s="240" customFormat="1" ht="15">
      <c r="A29" s="241" t="s">
        <v>14</v>
      </c>
      <c r="B29" s="242">
        <f>ŽDREB!D13</f>
        <v>0</v>
      </c>
      <c r="C29" s="251"/>
      <c r="D29" s="237"/>
      <c r="E29" s="27">
        <v>28</v>
      </c>
      <c r="F29" s="37"/>
      <c r="G29" s="238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</row>
    <row r="30" spans="1:20" s="249" customFormat="1" ht="15">
      <c r="A30" s="241" t="s">
        <v>15</v>
      </c>
      <c r="B30" s="242">
        <f>ŽDREB!D14</f>
        <v>0</v>
      </c>
      <c r="C30" s="251"/>
      <c r="D30" s="237"/>
      <c r="E30" s="27">
        <v>29</v>
      </c>
      <c r="F30" s="37"/>
      <c r="G30" s="238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</row>
    <row r="31" spans="1:20" s="240" customFormat="1" ht="15">
      <c r="A31" s="241" t="s">
        <v>16</v>
      </c>
      <c r="B31" s="242">
        <f>ŽDREB!D15</f>
        <v>0</v>
      </c>
      <c r="C31" s="251"/>
      <c r="D31" s="237"/>
      <c r="E31" s="27">
        <v>30</v>
      </c>
      <c r="F31" s="37"/>
      <c r="G31" s="238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</row>
    <row r="32" spans="1:20" s="240" customFormat="1" ht="15">
      <c r="A32" s="241" t="s">
        <v>17</v>
      </c>
      <c r="B32" s="242">
        <f>ŽDREB!D16</f>
        <v>0</v>
      </c>
      <c r="C32" s="251"/>
      <c r="D32" s="237"/>
      <c r="E32" s="27">
        <v>31</v>
      </c>
      <c r="F32" s="37"/>
      <c r="G32" s="238"/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</row>
    <row r="33" spans="1:20" s="240" customFormat="1" ht="15">
      <c r="A33" s="241" t="s">
        <v>18</v>
      </c>
      <c r="B33" s="242">
        <f>ŽDREB!D17</f>
        <v>0</v>
      </c>
      <c r="C33" s="251"/>
      <c r="D33" s="237"/>
      <c r="E33" s="27">
        <v>32</v>
      </c>
      <c r="F33" s="37"/>
      <c r="G33" s="238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</row>
    <row r="34" spans="1:20" s="249" customFormat="1" ht="15">
      <c r="A34" s="241" t="s">
        <v>19</v>
      </c>
      <c r="B34" s="242">
        <f>ŽDREB!D18</f>
        <v>0</v>
      </c>
      <c r="C34" s="251"/>
      <c r="D34" s="237"/>
      <c r="E34" s="27">
        <v>33</v>
      </c>
      <c r="F34" s="37"/>
      <c r="G34" s="238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</row>
    <row r="35" spans="1:20" s="240" customFormat="1" ht="15">
      <c r="A35" s="407" t="s">
        <v>123</v>
      </c>
      <c r="B35" s="407"/>
      <c r="C35" s="250"/>
      <c r="D35" s="237"/>
      <c r="E35" s="27">
        <v>34</v>
      </c>
      <c r="F35" s="37"/>
      <c r="G35" s="238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</row>
    <row r="36" spans="1:20" s="240" customFormat="1" ht="15">
      <c r="A36" s="241" t="s">
        <v>4</v>
      </c>
      <c r="B36" s="242" t="str">
        <f>ŽDREB!C3</f>
        <v>Leonarda Šenvald</v>
      </c>
      <c r="C36" s="251"/>
      <c r="D36" s="237"/>
      <c r="E36" s="27">
        <v>35</v>
      </c>
      <c r="F36" s="37"/>
      <c r="G36" s="238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</row>
    <row r="37" spans="1:20" s="240" customFormat="1" ht="15">
      <c r="A37" s="241" t="s">
        <v>5</v>
      </c>
      <c r="B37" s="242" t="str">
        <f>ŽDREB!C4</f>
        <v>Karla Franjkić</v>
      </c>
      <c r="C37" s="251"/>
      <c r="D37" s="237"/>
      <c r="E37" s="27">
        <v>36</v>
      </c>
      <c r="F37" s="37"/>
      <c r="G37" s="238"/>
      <c r="H37" s="237"/>
      <c r="I37" s="237"/>
      <c r="J37" s="237"/>
      <c r="K37" s="237"/>
      <c r="L37" s="237"/>
      <c r="M37" s="237"/>
      <c r="N37" s="237"/>
      <c r="O37" s="237"/>
      <c r="P37" s="237"/>
      <c r="Q37" s="237"/>
      <c r="R37" s="237"/>
      <c r="S37" s="237"/>
      <c r="T37" s="237"/>
    </row>
    <row r="38" spans="1:20" s="240" customFormat="1" ht="15">
      <c r="A38" s="241" t="s">
        <v>6</v>
      </c>
      <c r="B38" s="242" t="str">
        <f>ŽDREB!C5</f>
        <v>Anamarija Vugrin</v>
      </c>
      <c r="C38" s="251"/>
      <c r="D38" s="237"/>
      <c r="E38" s="27">
        <v>37</v>
      </c>
      <c r="F38" s="37"/>
      <c r="G38" s="238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</row>
    <row r="39" spans="1:20" s="249" customFormat="1" ht="15">
      <c r="A39" s="241" t="s">
        <v>7</v>
      </c>
      <c r="B39" s="242">
        <f>ŽDREB!C6</f>
        <v>0</v>
      </c>
      <c r="C39" s="251"/>
      <c r="D39" s="237"/>
      <c r="E39" s="27">
        <v>38</v>
      </c>
      <c r="F39" s="37"/>
      <c r="G39" s="238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</row>
    <row r="40" spans="1:20" s="240" customFormat="1" ht="15">
      <c r="A40" s="241" t="s">
        <v>8</v>
      </c>
      <c r="B40" s="242">
        <f>ŽDREB!C7</f>
        <v>0</v>
      </c>
      <c r="C40" s="251"/>
      <c r="D40" s="237"/>
      <c r="E40" s="27">
        <v>39</v>
      </c>
      <c r="F40" s="37"/>
      <c r="G40" s="238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  <c r="S40" s="237"/>
      <c r="T40" s="237"/>
    </row>
    <row r="41" spans="1:20" s="249" customFormat="1" ht="15">
      <c r="A41" s="241" t="s">
        <v>9</v>
      </c>
      <c r="B41" s="242">
        <f>ŽDREB!C8</f>
        <v>0</v>
      </c>
      <c r="C41" s="251"/>
      <c r="D41" s="237"/>
      <c r="E41" s="27">
        <v>40</v>
      </c>
      <c r="F41" s="37"/>
      <c r="G41" s="238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</row>
    <row r="42" spans="1:20" s="240" customFormat="1" ht="15">
      <c r="A42" s="241" t="s">
        <v>10</v>
      </c>
      <c r="B42" s="242">
        <f>ŽDREB!C9</f>
        <v>0</v>
      </c>
      <c r="C42" s="251"/>
      <c r="D42" s="237"/>
      <c r="E42" s="27">
        <v>41</v>
      </c>
      <c r="F42" s="37"/>
      <c r="G42" s="238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</row>
    <row r="43" spans="1:20" s="249" customFormat="1" ht="15">
      <c r="A43" s="241" t="s">
        <v>11</v>
      </c>
      <c r="B43" s="242">
        <f>ŽDREB!C10</f>
        <v>0</v>
      </c>
      <c r="C43" s="251"/>
      <c r="D43" s="237"/>
      <c r="E43" s="27">
        <v>42</v>
      </c>
      <c r="F43" s="37"/>
      <c r="G43" s="238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  <c r="S43" s="237"/>
      <c r="T43" s="237"/>
    </row>
    <row r="44" spans="1:20" s="240" customFormat="1" ht="15">
      <c r="A44" s="241" t="s">
        <v>12</v>
      </c>
      <c r="B44" s="242">
        <f>ŽDREB!C11</f>
        <v>0</v>
      </c>
      <c r="C44" s="251"/>
      <c r="D44" s="237"/>
      <c r="E44" s="27">
        <v>43</v>
      </c>
      <c r="F44" s="37"/>
      <c r="G44" s="238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</row>
    <row r="45" spans="1:20" s="249" customFormat="1" ht="15">
      <c r="A45" s="241" t="s">
        <v>13</v>
      </c>
      <c r="B45" s="242">
        <f>ŽDREB!C12</f>
        <v>0</v>
      </c>
      <c r="C45" s="251"/>
      <c r="D45" s="237"/>
      <c r="E45" s="27">
        <v>44</v>
      </c>
      <c r="F45" s="37"/>
      <c r="G45" s="238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</row>
    <row r="46" spans="1:20" s="240" customFormat="1" ht="15">
      <c r="A46" s="241" t="s">
        <v>14</v>
      </c>
      <c r="B46" s="242">
        <f>ŽDREB!C13</f>
        <v>0</v>
      </c>
      <c r="C46" s="251"/>
      <c r="D46" s="237"/>
      <c r="E46" s="27">
        <v>45</v>
      </c>
      <c r="F46" s="37"/>
      <c r="G46" s="238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  <c r="S46" s="237"/>
      <c r="T46" s="237"/>
    </row>
    <row r="47" spans="1:20" s="249" customFormat="1" ht="15">
      <c r="A47" s="241" t="s">
        <v>15</v>
      </c>
      <c r="B47" s="242">
        <f>ŽDREB!C14</f>
        <v>0</v>
      </c>
      <c r="C47" s="251"/>
      <c r="D47" s="237"/>
      <c r="E47" s="27">
        <v>46</v>
      </c>
      <c r="F47" s="37"/>
      <c r="G47" s="238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</row>
    <row r="48" spans="1:20" s="240" customFormat="1" ht="15">
      <c r="A48" s="241" t="s">
        <v>16</v>
      </c>
      <c r="B48" s="242">
        <f>ŽDREB!C15</f>
        <v>0</v>
      </c>
      <c r="C48" s="251"/>
      <c r="D48" s="237"/>
      <c r="E48" s="27">
        <v>47</v>
      </c>
      <c r="F48" s="37"/>
      <c r="G48" s="238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  <c r="S48" s="237"/>
      <c r="T48" s="237"/>
    </row>
    <row r="49" spans="1:20" s="240" customFormat="1" ht="15">
      <c r="A49" s="241" t="s">
        <v>17</v>
      </c>
      <c r="B49" s="242">
        <f>ŽDREB!C16</f>
        <v>0</v>
      </c>
      <c r="C49" s="251"/>
      <c r="D49" s="237"/>
      <c r="E49" s="27">
        <v>48</v>
      </c>
      <c r="F49" s="37"/>
      <c r="G49" s="238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7"/>
      <c r="T49" s="237"/>
    </row>
    <row r="50" spans="1:20" s="240" customFormat="1" ht="15">
      <c r="A50" s="241" t="s">
        <v>18</v>
      </c>
      <c r="B50" s="242">
        <f>ŽDREB!C17</f>
        <v>0</v>
      </c>
      <c r="C50" s="251"/>
      <c r="D50" s="237"/>
      <c r="E50" s="27">
        <v>49</v>
      </c>
      <c r="F50" s="37"/>
      <c r="G50" s="238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237"/>
    </row>
    <row r="51" spans="1:20" s="249" customFormat="1" ht="15">
      <c r="A51" s="241" t="s">
        <v>19</v>
      </c>
      <c r="B51" s="242">
        <f>ŽDREB!C18</f>
        <v>0</v>
      </c>
      <c r="C51" s="251"/>
      <c r="D51" s="237"/>
      <c r="E51" s="27">
        <v>50</v>
      </c>
      <c r="F51" s="37"/>
      <c r="G51" s="238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237"/>
    </row>
    <row r="52" spans="1:7" ht="15.75">
      <c r="A52" s="252" t="s">
        <v>4</v>
      </c>
      <c r="B52" s="242">
        <f>ŽDREB!E3</f>
        <v>0</v>
      </c>
      <c r="C52" s="253"/>
      <c r="D52" s="207"/>
      <c r="E52" s="34">
        <v>51</v>
      </c>
      <c r="F52" s="38"/>
      <c r="G52" s="161"/>
    </row>
    <row r="53" spans="1:7" ht="15.75" customHeight="1">
      <c r="A53" s="252" t="s">
        <v>5</v>
      </c>
      <c r="B53" s="242">
        <f>ŽDREB!E4</f>
        <v>0</v>
      </c>
      <c r="C53" s="254"/>
      <c r="D53" s="207"/>
      <c r="E53" s="34">
        <v>52</v>
      </c>
      <c r="F53" s="38"/>
      <c r="G53" s="161"/>
    </row>
    <row r="54" spans="1:7" ht="15.75" customHeight="1">
      <c r="A54" s="252" t="s">
        <v>6</v>
      </c>
      <c r="B54" s="242">
        <f>ŽDREB!E5</f>
        <v>0</v>
      </c>
      <c r="C54" s="254"/>
      <c r="D54" s="207"/>
      <c r="E54" s="34">
        <v>53</v>
      </c>
      <c r="F54" s="38"/>
      <c r="G54" s="161"/>
    </row>
    <row r="55" spans="1:20" s="255" customFormat="1" ht="15.75">
      <c r="A55" s="252" t="s">
        <v>7</v>
      </c>
      <c r="B55" s="242">
        <f>ŽDREB!E6</f>
        <v>0</v>
      </c>
      <c r="C55" s="253"/>
      <c r="D55" s="207"/>
      <c r="E55" s="34">
        <v>54</v>
      </c>
      <c r="F55" s="38"/>
      <c r="G55" s="161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</row>
    <row r="56" spans="1:7" ht="16.5" customHeight="1">
      <c r="A56" s="252" t="s">
        <v>8</v>
      </c>
      <c r="B56" s="242">
        <f>ŽDREB!E7</f>
        <v>0</v>
      </c>
      <c r="C56" s="254"/>
      <c r="D56" s="207"/>
      <c r="E56" s="34">
        <v>55</v>
      </c>
      <c r="F56" s="38"/>
      <c r="G56" s="161"/>
    </row>
    <row r="57" spans="1:20" s="255" customFormat="1" ht="16.5" customHeight="1">
      <c r="A57" s="252" t="s">
        <v>9</v>
      </c>
      <c r="B57" s="242">
        <f>ŽDREB!E8</f>
        <v>0</v>
      </c>
      <c r="C57" s="254"/>
      <c r="D57" s="207"/>
      <c r="E57" s="34">
        <v>56</v>
      </c>
      <c r="F57" s="38"/>
      <c r="G57" s="161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</row>
    <row r="58" spans="1:7" ht="16.5" customHeight="1">
      <c r="A58" s="252" t="s">
        <v>10</v>
      </c>
      <c r="B58" s="242">
        <f>ŽDREB!E9</f>
        <v>0</v>
      </c>
      <c r="C58" s="254"/>
      <c r="D58" s="207"/>
      <c r="E58" s="34">
        <v>57</v>
      </c>
      <c r="F58" s="38"/>
      <c r="G58" s="161"/>
    </row>
    <row r="59" spans="1:20" s="255" customFormat="1" ht="16.5" customHeight="1">
      <c r="A59" s="252" t="s">
        <v>11</v>
      </c>
      <c r="B59" s="242">
        <f>ŽDREB!E10</f>
        <v>0</v>
      </c>
      <c r="C59" s="254"/>
      <c r="D59" s="207"/>
      <c r="E59" s="34">
        <v>58</v>
      </c>
      <c r="F59" s="38"/>
      <c r="G59" s="161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</row>
    <row r="60" spans="1:7" ht="16.5" customHeight="1">
      <c r="A60" s="252" t="s">
        <v>12</v>
      </c>
      <c r="B60" s="242">
        <f>ŽDREB!E11</f>
        <v>0</v>
      </c>
      <c r="C60" s="254"/>
      <c r="D60" s="207"/>
      <c r="E60" s="34">
        <v>59</v>
      </c>
      <c r="F60" s="38"/>
      <c r="G60" s="161"/>
    </row>
    <row r="61" spans="1:20" s="255" customFormat="1" ht="16.5" customHeight="1">
      <c r="A61" s="252" t="s">
        <v>13</v>
      </c>
      <c r="B61" s="242">
        <f>ŽDREB!E12</f>
        <v>0</v>
      </c>
      <c r="C61" s="254"/>
      <c r="D61" s="207"/>
      <c r="E61" s="34">
        <v>60</v>
      </c>
      <c r="F61" s="38"/>
      <c r="G61" s="161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</row>
    <row r="62" spans="1:7" ht="16.5" customHeight="1">
      <c r="A62" s="252" t="s">
        <v>14</v>
      </c>
      <c r="B62" s="242">
        <f>ŽDREB!E13</f>
        <v>0</v>
      </c>
      <c r="C62" s="254"/>
      <c r="D62" s="207"/>
      <c r="E62" s="34">
        <v>61</v>
      </c>
      <c r="F62" s="38"/>
      <c r="G62" s="161"/>
    </row>
    <row r="63" spans="1:20" s="255" customFormat="1" ht="16.5" customHeight="1">
      <c r="A63" s="252" t="s">
        <v>15</v>
      </c>
      <c r="B63" s="242">
        <f>ŽDREB!E14</f>
        <v>0</v>
      </c>
      <c r="C63" s="254"/>
      <c r="D63" s="207"/>
      <c r="E63" s="34">
        <v>62</v>
      </c>
      <c r="F63" s="38"/>
      <c r="G63" s="161"/>
      <c r="H63" s="207"/>
      <c r="I63" s="207"/>
      <c r="J63" s="207"/>
      <c r="K63" s="207"/>
      <c r="L63" s="207"/>
      <c r="M63" s="207"/>
      <c r="N63" s="207"/>
      <c r="O63" s="207"/>
      <c r="P63" s="207"/>
      <c r="Q63" s="207"/>
      <c r="R63" s="207"/>
      <c r="S63" s="207"/>
      <c r="T63" s="207"/>
    </row>
    <row r="64" spans="1:7" ht="15.75">
      <c r="A64" s="252" t="s">
        <v>16</v>
      </c>
      <c r="B64" s="242">
        <f>ŽDREB!E15</f>
        <v>0</v>
      </c>
      <c r="C64" s="253"/>
      <c r="D64" s="207"/>
      <c r="E64" s="34">
        <v>63</v>
      </c>
      <c r="F64" s="38"/>
      <c r="G64" s="161"/>
    </row>
    <row r="65" spans="1:7" ht="15.75" customHeight="1">
      <c r="A65" s="252" t="s">
        <v>17</v>
      </c>
      <c r="B65" s="242">
        <f>ŽDREB!E16</f>
        <v>0</v>
      </c>
      <c r="C65" s="254"/>
      <c r="D65" s="207"/>
      <c r="E65" s="34">
        <v>64</v>
      </c>
      <c r="F65" s="38"/>
      <c r="G65" s="161"/>
    </row>
    <row r="66" spans="1:7" ht="15.75" customHeight="1">
      <c r="A66" s="252" t="s">
        <v>18</v>
      </c>
      <c r="B66" s="242">
        <f>ŽDREB!E17</f>
        <v>0</v>
      </c>
      <c r="C66" s="254"/>
      <c r="D66" s="207"/>
      <c r="E66" s="34"/>
      <c r="F66" s="38"/>
      <c r="G66" s="161"/>
    </row>
    <row r="67" spans="1:20" s="255" customFormat="1" ht="15.75">
      <c r="A67" s="252" t="s">
        <v>19</v>
      </c>
      <c r="B67" s="242">
        <f>ŽDREB!E18</f>
        <v>0</v>
      </c>
      <c r="C67" s="253"/>
      <c r="D67" s="207"/>
      <c r="E67" s="34"/>
      <c r="F67" s="38"/>
      <c r="G67" s="161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</row>
  </sheetData>
  <sheetProtection selectLockedCells="1" selectUnlockedCells="1"/>
  <mergeCells count="10">
    <mergeCell ref="C12:C13"/>
    <mergeCell ref="C14:C17"/>
    <mergeCell ref="A18:B18"/>
    <mergeCell ref="A35:B35"/>
    <mergeCell ref="A1:B1"/>
    <mergeCell ref="E1:F1"/>
    <mergeCell ref="C2:C5"/>
    <mergeCell ref="C6:C7"/>
    <mergeCell ref="C8:C9"/>
    <mergeCell ref="C10:C11"/>
  </mergeCells>
  <printOptions/>
  <pageMargins left="0.7479166666666667" right="0.7479166666666667" top="0.49027777777777776" bottom="0.3701388888888889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T230"/>
  <sheetViews>
    <sheetView zoomScale="75" zoomScaleNormal="75" zoomScalePageLayoutView="0" workbookViewId="0" topLeftCell="A1">
      <selection activeCell="V24" sqref="V24"/>
    </sheetView>
  </sheetViews>
  <sheetFormatPr defaultColWidth="9.00390625" defaultRowHeight="12.75"/>
  <cols>
    <col min="1" max="2" width="2.375" style="0" customWidth="1"/>
    <col min="3" max="3" width="10.125" style="0" customWidth="1"/>
    <col min="4" max="4" width="10.625" style="0" customWidth="1"/>
    <col min="5" max="5" width="5.375" style="0" customWidth="1"/>
    <col min="6" max="6" width="5.625" style="0" customWidth="1"/>
    <col min="7" max="7" width="5.375" style="0" customWidth="1"/>
    <col min="8" max="8" width="5.25390625" style="0" customWidth="1"/>
    <col min="9" max="9" width="5.625" style="0" customWidth="1"/>
    <col min="10" max="10" width="5.375" style="0" customWidth="1"/>
    <col min="11" max="12" width="5.125" style="0" customWidth="1"/>
    <col min="13" max="13" width="5.375" style="0" customWidth="1"/>
    <col min="14" max="14" width="5.25390625" style="0" customWidth="1"/>
    <col min="15" max="15" width="4.875" style="0" customWidth="1"/>
    <col min="16" max="16" width="5.00390625" style="0" customWidth="1"/>
    <col min="17" max="17" width="4.875" style="0" customWidth="1"/>
    <col min="18" max="18" width="5.125" style="0" customWidth="1"/>
    <col min="19" max="20" width="5.625" style="0" customWidth="1"/>
    <col min="21" max="21" width="9.125" style="39" customWidth="1"/>
    <col min="22" max="22" width="10.25390625" style="40" customWidth="1"/>
    <col min="23" max="23" width="6.25390625" style="256" customWidth="1"/>
    <col min="24" max="24" width="6.00390625" style="257" customWidth="1"/>
    <col min="25" max="25" width="21.875" style="0" customWidth="1"/>
    <col min="26" max="27" width="2.25390625" style="0" customWidth="1"/>
    <col min="28" max="28" width="2.375" style="0" customWidth="1"/>
    <col min="29" max="29" width="2.125" style="0" customWidth="1"/>
    <col min="30" max="31" width="2.00390625" style="0" customWidth="1"/>
    <col min="32" max="35" width="2.875" style="0" customWidth="1"/>
    <col min="36" max="36" width="19.75390625" style="0" customWidth="1"/>
    <col min="37" max="37" width="17.75390625" style="0" customWidth="1"/>
    <col min="38" max="39" width="5.625" style="0" customWidth="1"/>
    <col min="40" max="40" width="5.375" style="0" customWidth="1"/>
    <col min="41" max="41" width="5.00390625" style="0" customWidth="1"/>
    <col min="43" max="43" width="2.75390625" style="0" customWidth="1"/>
    <col min="44" max="44" width="11.375" style="0" customWidth="1"/>
  </cols>
  <sheetData>
    <row r="1" ht="15.75">
      <c r="C1" s="140" t="s">
        <v>124</v>
      </c>
    </row>
    <row r="2" spans="17:24" s="44" customFormat="1" ht="12">
      <c r="Q2" s="45"/>
      <c r="R2" s="45"/>
      <c r="S2" s="45"/>
      <c r="U2" s="46"/>
      <c r="V2" s="47"/>
      <c r="W2" s="373" t="s">
        <v>59</v>
      </c>
      <c r="X2" s="373"/>
    </row>
    <row r="3" spans="1:25" s="44" customFormat="1" ht="13.5" customHeight="1">
      <c r="A3" s="364" t="s">
        <v>60</v>
      </c>
      <c r="B3" s="364"/>
      <c r="C3" s="364"/>
      <c r="D3" s="364"/>
      <c r="E3" s="372">
        <v>1</v>
      </c>
      <c r="F3" s="372"/>
      <c r="G3" s="374">
        <v>2</v>
      </c>
      <c r="H3" s="374"/>
      <c r="I3" s="375">
        <v>3</v>
      </c>
      <c r="J3" s="375"/>
      <c r="K3" s="376">
        <v>4</v>
      </c>
      <c r="L3" s="376"/>
      <c r="M3" s="377" t="s">
        <v>61</v>
      </c>
      <c r="N3" s="377"/>
      <c r="O3" s="377"/>
      <c r="P3" s="378" t="s">
        <v>62</v>
      </c>
      <c r="Q3" s="378"/>
      <c r="R3" s="378"/>
      <c r="S3" s="364" t="s">
        <v>63</v>
      </c>
      <c r="T3" s="364"/>
      <c r="U3" s="46" t="s">
        <v>64</v>
      </c>
      <c r="V3" s="45"/>
      <c r="W3" s="48" t="s">
        <v>65</v>
      </c>
      <c r="X3" s="48" t="s">
        <v>66</v>
      </c>
      <c r="Y3" s="49"/>
    </row>
    <row r="4" spans="1:46" s="44" customFormat="1" ht="12">
      <c r="A4" s="50">
        <v>1</v>
      </c>
      <c r="B4" s="369" t="str">
        <f>POMOĆ!B2</f>
        <v>Barbara Čižmešija</v>
      </c>
      <c r="C4" s="369"/>
      <c r="D4" s="369"/>
      <c r="E4" s="258"/>
      <c r="F4" s="259"/>
      <c r="G4" s="260">
        <f>S12</f>
        <v>0</v>
      </c>
      <c r="H4" s="261">
        <f>T12</f>
        <v>0</v>
      </c>
      <c r="I4" s="262">
        <f>T14</f>
        <v>0</v>
      </c>
      <c r="J4" s="263">
        <f>S14</f>
        <v>0</v>
      </c>
      <c r="K4" s="262">
        <f>S10</f>
        <v>0</v>
      </c>
      <c r="L4" s="264">
        <f>T10</f>
        <v>0</v>
      </c>
      <c r="M4" s="265">
        <f>I10+K10+M10+O10+Q10+I12+K12+M12+O12+Q12+J14+L14+N14+P14+R14</f>
        <v>0</v>
      </c>
      <c r="N4" s="266">
        <f>J10+L10+N10+P10+R10+J12+L12+N12+P12+R12+I14+K14+M14+O14+Q14</f>
        <v>0</v>
      </c>
      <c r="O4" s="267">
        <f>SUM(M4-N4)</f>
        <v>0</v>
      </c>
      <c r="P4" s="268">
        <f>SUM(S10+S12+T14)</f>
        <v>0</v>
      </c>
      <c r="Q4" s="269">
        <f>SUM(T10+T12+S14)</f>
        <v>0</v>
      </c>
      <c r="R4" s="270">
        <f>SUM(P4-Q4)</f>
        <v>0</v>
      </c>
      <c r="S4" s="271">
        <f>SUM(Z4+AA4+AB4)</f>
        <v>0</v>
      </c>
      <c r="T4" s="272">
        <f>SUM(AC4+AD4+AE4)</f>
        <v>0</v>
      </c>
      <c r="U4" s="46"/>
      <c r="V4" s="45"/>
      <c r="W4" s="66" t="e">
        <f>M4/N4</f>
        <v>#DIV/0!</v>
      </c>
      <c r="X4" s="67" t="e">
        <f>P4/Q4</f>
        <v>#DIV/0!</v>
      </c>
      <c r="Y4" s="68"/>
      <c r="Z4" s="69">
        <f>IF(S10&gt;2,1,0)</f>
        <v>0</v>
      </c>
      <c r="AA4" s="69">
        <f>IF(S12&gt;2,1,0)</f>
        <v>0</v>
      </c>
      <c r="AB4" s="69">
        <f>IF(T14&gt;2,1,0)</f>
        <v>0</v>
      </c>
      <c r="AC4" s="69">
        <f>IF(IF(T10=3,1,0),1,0)</f>
        <v>0</v>
      </c>
      <c r="AD4" s="69">
        <f>IF(IF(T12=3,1,0),1,0)</f>
        <v>0</v>
      </c>
      <c r="AE4" s="69">
        <f>IF(IF(S14=3,1,0),1,0)</f>
        <v>0</v>
      </c>
      <c r="AF4" s="69"/>
      <c r="AG4" s="69"/>
      <c r="AH4" s="69"/>
      <c r="AI4" s="69"/>
      <c r="AK4" s="70" t="str">
        <f>B4</f>
        <v>Barbara Čižmešija</v>
      </c>
      <c r="AL4" s="71">
        <f>SUM(AM4:AO4)</f>
        <v>0.30000000000000004</v>
      </c>
      <c r="AM4" s="69">
        <f>SUM(F4*5+0.1)</f>
        <v>0.1</v>
      </c>
      <c r="AN4" s="69">
        <f>SUM(G4*7.5+0.1)</f>
        <v>0.1</v>
      </c>
      <c r="AO4" s="69">
        <f>SUM(H4*5+0.1)</f>
        <v>0.1</v>
      </c>
      <c r="AR4" s="45"/>
      <c r="AS4" s="45"/>
      <c r="AT4" s="45"/>
    </row>
    <row r="5" spans="1:46" s="44" customFormat="1" ht="12">
      <c r="A5" s="72">
        <v>2</v>
      </c>
      <c r="B5" s="370" t="str">
        <f>POMOĆ!B36</f>
        <v>Leonarda Šenvald</v>
      </c>
      <c r="C5" s="370"/>
      <c r="D5" s="370"/>
      <c r="E5" s="273">
        <f>T12</f>
        <v>0</v>
      </c>
      <c r="F5" s="274">
        <f>S12</f>
        <v>0</v>
      </c>
      <c r="G5" s="275"/>
      <c r="H5" s="276"/>
      <c r="I5" s="277">
        <f>S11</f>
        <v>0</v>
      </c>
      <c r="J5" s="274">
        <f>T11</f>
        <v>0</v>
      </c>
      <c r="K5" s="277">
        <f>S15</f>
        <v>0</v>
      </c>
      <c r="L5" s="278">
        <f>T15</f>
        <v>0</v>
      </c>
      <c r="M5" s="274">
        <f>I11+K11+M11+O11+Q11+J12+L12+N12+P12+R12+I15+K15+M15+O15+Q15</f>
        <v>0</v>
      </c>
      <c r="N5" s="277">
        <f>J11+L11+N11+P11+R11+I12+K12+M12+O12+Q12+J15+L15+N15+P15+R15</f>
        <v>0</v>
      </c>
      <c r="O5" s="279">
        <f>SUM(M5-N5)</f>
        <v>0</v>
      </c>
      <c r="P5" s="280">
        <f>SUM(S11+T12+S15)</f>
        <v>0</v>
      </c>
      <c r="Q5" s="281">
        <f>SUM(T11+S12+T15)</f>
        <v>0</v>
      </c>
      <c r="R5" s="282">
        <f>SUM(P5-Q5)</f>
        <v>0</v>
      </c>
      <c r="S5" s="283">
        <f>SUM(Z5+AA5+AB5)</f>
        <v>0</v>
      </c>
      <c r="T5" s="284">
        <f>SUM(AC5+AD5+AE5)</f>
        <v>0</v>
      </c>
      <c r="U5" s="46"/>
      <c r="V5" s="47"/>
      <c r="W5" s="66" t="e">
        <f>M5/N5</f>
        <v>#DIV/0!</v>
      </c>
      <c r="X5" s="67" t="e">
        <f>P5/Q5</f>
        <v>#DIV/0!</v>
      </c>
      <c r="Y5" s="68"/>
      <c r="Z5" s="69">
        <f>IF(S11&gt;2,1,0)</f>
        <v>0</v>
      </c>
      <c r="AA5" s="69">
        <f>IF(T12&gt;2,1,0)</f>
        <v>0</v>
      </c>
      <c r="AB5" s="69">
        <f>IF(S15&gt;2,1,0)</f>
        <v>0</v>
      </c>
      <c r="AC5" s="69">
        <f>IF(T11=3,1,0)</f>
        <v>0</v>
      </c>
      <c r="AD5" s="69">
        <f>IF(S12=3,1,0)</f>
        <v>0</v>
      </c>
      <c r="AE5" s="69">
        <f>IF(T15=3,1,0)</f>
        <v>0</v>
      </c>
      <c r="AF5" s="69"/>
      <c r="AG5" s="69"/>
      <c r="AH5" s="69"/>
      <c r="AI5" s="69"/>
      <c r="AK5" s="70" t="str">
        <f>B5</f>
        <v>Leonarda Šenvald</v>
      </c>
      <c r="AL5" s="71">
        <f>SUM(AM5:AO5)</f>
        <v>0.30000000000000004</v>
      </c>
      <c r="AM5" s="69">
        <f>SUM(E5*10+0.1)</f>
        <v>0.1</v>
      </c>
      <c r="AN5" s="69">
        <f>SUM(G5*7.5+0.1)</f>
        <v>0.1</v>
      </c>
      <c r="AO5" s="69">
        <f>SUM(H5*5+0.1)</f>
        <v>0.1</v>
      </c>
      <c r="AR5" s="45"/>
      <c r="AS5" s="45"/>
      <c r="AT5" s="45"/>
    </row>
    <row r="6" spans="1:46" s="44" customFormat="1" ht="12">
      <c r="A6" s="72">
        <v>3</v>
      </c>
      <c r="B6" s="370" t="str">
        <f>POMOĆ!B19</f>
        <v>Izabela Hegedušić</v>
      </c>
      <c r="C6" s="370"/>
      <c r="D6" s="370"/>
      <c r="E6" s="273">
        <f>S14</f>
        <v>0</v>
      </c>
      <c r="F6" s="285">
        <f>T14</f>
        <v>0</v>
      </c>
      <c r="G6" s="277">
        <f>T11</f>
        <v>0</v>
      </c>
      <c r="H6" s="286">
        <f>S11</f>
        <v>0</v>
      </c>
      <c r="I6" s="287"/>
      <c r="J6" s="288"/>
      <c r="K6" s="277">
        <f>T13</f>
        <v>0</v>
      </c>
      <c r="L6" s="278">
        <f>S13</f>
        <v>0</v>
      </c>
      <c r="M6" s="274">
        <f>J11+L11+N11+P11+R11+J13+L13+N13+P13+R13+I14+K14+M14+O14+Q14</f>
        <v>0</v>
      </c>
      <c r="N6" s="277">
        <f>I11+K11+M11+O11+Q11+I13+K13+M13+O13+Q13+J14+L14+N14+P14+R14</f>
        <v>0</v>
      </c>
      <c r="O6" s="279">
        <f>SUM(M6-N6)</f>
        <v>0</v>
      </c>
      <c r="P6" s="280">
        <f>SUM(T11+T13+S14)</f>
        <v>0</v>
      </c>
      <c r="Q6" s="281">
        <f>SUM(S11+S13+T14)</f>
        <v>0</v>
      </c>
      <c r="R6" s="282">
        <f>SUM(P6-Q6)</f>
        <v>0</v>
      </c>
      <c r="S6" s="283">
        <f>SUM(Z6+AA6+AB6)</f>
        <v>0</v>
      </c>
      <c r="T6" s="284">
        <f>SUM(AC6+AD6+AE6)</f>
        <v>0</v>
      </c>
      <c r="U6" s="46"/>
      <c r="V6" s="47"/>
      <c r="W6" s="66" t="e">
        <f>M6/N6</f>
        <v>#DIV/0!</v>
      </c>
      <c r="X6" s="67" t="e">
        <f>P6/Q6</f>
        <v>#DIV/0!</v>
      </c>
      <c r="Y6" s="68"/>
      <c r="Z6" s="69">
        <f>IF(T11&gt;2,1,0)</f>
        <v>0</v>
      </c>
      <c r="AA6" s="69">
        <f>IF(T13&gt;2,1,0)</f>
        <v>0</v>
      </c>
      <c r="AB6" s="69">
        <f>IF(S14&gt;2,1,0)</f>
        <v>0</v>
      </c>
      <c r="AC6" s="69">
        <f>IF(S11=3,1,0)</f>
        <v>0</v>
      </c>
      <c r="AD6" s="69">
        <f>IF(S13=3,1,0)</f>
        <v>0</v>
      </c>
      <c r="AE6" s="69">
        <f>IF(T14=3,1,0)</f>
        <v>0</v>
      </c>
      <c r="AF6" s="69"/>
      <c r="AG6" s="69"/>
      <c r="AH6" s="69"/>
      <c r="AI6" s="69"/>
      <c r="AK6" s="70" t="str">
        <f>B6</f>
        <v>Izabela Hegedušić</v>
      </c>
      <c r="AL6" s="71">
        <f>SUM(AM6:AO6)</f>
        <v>0.30000000000000004</v>
      </c>
      <c r="AM6" s="69">
        <f>SUM(E6*10+0.1)</f>
        <v>0.1</v>
      </c>
      <c r="AN6" s="69">
        <f>SUM(F6*5+0.1)</f>
        <v>0.1</v>
      </c>
      <c r="AO6" s="69">
        <f>SUM(H6*5+0.1)</f>
        <v>0.1</v>
      </c>
      <c r="AR6" s="45"/>
      <c r="AS6" s="45"/>
      <c r="AT6" s="45"/>
    </row>
    <row r="7" spans="1:46" s="44" customFormat="1" ht="12">
      <c r="A7" s="89">
        <v>4</v>
      </c>
      <c r="B7" s="371">
        <f>POMOĆ!B52</f>
        <v>0</v>
      </c>
      <c r="C7" s="371"/>
      <c r="D7" s="371"/>
      <c r="E7" s="289">
        <f>T10</f>
        <v>0</v>
      </c>
      <c r="F7" s="290">
        <f>S10</f>
        <v>0</v>
      </c>
      <c r="G7" s="291">
        <f>T15</f>
        <v>0</v>
      </c>
      <c r="H7" s="292">
        <f>S15</f>
        <v>0</v>
      </c>
      <c r="I7" s="293">
        <f>S13</f>
        <v>0</v>
      </c>
      <c r="J7" s="292">
        <f>T13</f>
        <v>0</v>
      </c>
      <c r="K7" s="294"/>
      <c r="L7" s="295"/>
      <c r="M7" s="292">
        <f>J10+L10+N10+P10+R10+I13+K13+M13+O13+Q13+J15+L15+N15+P15+R15</f>
        <v>0</v>
      </c>
      <c r="N7" s="293">
        <f>I10+K10+M10+O10+Q10+J13+L13+N13+P13+R13+I15+K15+M15+O15+Q15</f>
        <v>0</v>
      </c>
      <c r="O7" s="296">
        <f>SUM(M7-N7)</f>
        <v>0</v>
      </c>
      <c r="P7" s="297">
        <f>SUM(T10+S13+T15)</f>
        <v>0</v>
      </c>
      <c r="Q7" s="298">
        <f>SUM(S10+T13+S15)</f>
        <v>0</v>
      </c>
      <c r="R7" s="299">
        <f>SUM(P7-Q7)</f>
        <v>0</v>
      </c>
      <c r="S7" s="300">
        <f>SUM(Z7+AA7+AB7)</f>
        <v>0</v>
      </c>
      <c r="T7" s="301">
        <f>SUM(AC7+AD7+AE7)</f>
        <v>0</v>
      </c>
      <c r="U7" s="46"/>
      <c r="V7" s="47"/>
      <c r="W7" s="66" t="e">
        <f>M7/N7</f>
        <v>#DIV/0!</v>
      </c>
      <c r="X7" s="67" t="e">
        <f>P7/Q7</f>
        <v>#DIV/0!</v>
      </c>
      <c r="Y7" s="68"/>
      <c r="Z7" s="69">
        <f>IF(T10&gt;2,1,0)</f>
        <v>0</v>
      </c>
      <c r="AA7" s="69">
        <f>IF(S13&gt;2,1,0)</f>
        <v>0</v>
      </c>
      <c r="AB7" s="69">
        <f>IF(T15&gt;2,1,0)</f>
        <v>0</v>
      </c>
      <c r="AC7" s="69">
        <f>IF(S10=3,1,0)</f>
        <v>0</v>
      </c>
      <c r="AD7" s="69">
        <f>IF(T13=3,1,0)</f>
        <v>0</v>
      </c>
      <c r="AE7" s="69">
        <f>IF(S15=3,1,0)</f>
        <v>0</v>
      </c>
      <c r="AF7" s="69"/>
      <c r="AG7" s="69"/>
      <c r="AH7" s="69"/>
      <c r="AI7" s="69"/>
      <c r="AK7" s="70">
        <f>B7</f>
        <v>0</v>
      </c>
      <c r="AL7" s="71">
        <f>SUM(AM7:AO7)</f>
        <v>0.30000000000000004</v>
      </c>
      <c r="AM7" s="69">
        <f>SUM(E7*10+0.1)</f>
        <v>0.1</v>
      </c>
      <c r="AN7" s="69">
        <f>SUM(F7*5+0.1)</f>
        <v>0.1</v>
      </c>
      <c r="AO7" s="69">
        <f>SUM(G7*7.5+0.1)</f>
        <v>0.1</v>
      </c>
      <c r="AR7" s="45"/>
      <c r="AS7" s="45"/>
      <c r="AT7" s="45"/>
    </row>
    <row r="8" spans="17:46" s="44" customFormat="1" ht="12">
      <c r="Q8" s="103"/>
      <c r="R8" s="103"/>
      <c r="S8" s="103"/>
      <c r="U8" s="46"/>
      <c r="V8" s="104"/>
      <c r="W8" s="302"/>
      <c r="X8" s="106"/>
      <c r="AR8" s="45"/>
      <c r="AS8" s="45"/>
      <c r="AT8" s="45"/>
    </row>
    <row r="9" spans="1:46" s="44" customFormat="1" ht="12">
      <c r="A9" s="364" t="s">
        <v>67</v>
      </c>
      <c r="B9" s="364"/>
      <c r="C9" s="372" t="s">
        <v>4</v>
      </c>
      <c r="D9" s="372"/>
      <c r="E9" s="366" t="s">
        <v>68</v>
      </c>
      <c r="F9" s="366"/>
      <c r="G9" s="366"/>
      <c r="H9" s="366"/>
      <c r="I9" s="364" t="s">
        <v>69</v>
      </c>
      <c r="J9" s="364"/>
      <c r="K9" s="368" t="s">
        <v>70</v>
      </c>
      <c r="L9" s="368"/>
      <c r="M9" s="364" t="s">
        <v>71</v>
      </c>
      <c r="N9" s="364"/>
      <c r="O9" s="364" t="s">
        <v>72</v>
      </c>
      <c r="P9" s="364"/>
      <c r="Q9" s="367" t="s">
        <v>73</v>
      </c>
      <c r="R9" s="367"/>
      <c r="S9" s="364" t="s">
        <v>74</v>
      </c>
      <c r="T9" s="364"/>
      <c r="U9" s="107"/>
      <c r="V9" s="108"/>
      <c r="W9" s="302"/>
      <c r="X9" s="106"/>
      <c r="AR9" s="45"/>
      <c r="AS9" s="45"/>
      <c r="AT9" s="45"/>
    </row>
    <row r="10" spans="1:46" s="44" customFormat="1" ht="12">
      <c r="A10" s="356">
        <v>1</v>
      </c>
      <c r="B10" s="356"/>
      <c r="C10" s="357" t="str">
        <f>B4</f>
        <v>Barbara Čižmešija</v>
      </c>
      <c r="D10" s="357"/>
      <c r="E10" s="365">
        <f>B7</f>
        <v>0</v>
      </c>
      <c r="F10" s="365"/>
      <c r="G10" s="365"/>
      <c r="H10" s="365"/>
      <c r="I10" s="109"/>
      <c r="J10" s="110"/>
      <c r="K10" s="109"/>
      <c r="L10" s="111"/>
      <c r="M10" s="109"/>
      <c r="N10" s="110"/>
      <c r="O10" s="109"/>
      <c r="P10" s="110"/>
      <c r="Q10" s="109"/>
      <c r="R10" s="110"/>
      <c r="S10" s="112"/>
      <c r="T10" s="113"/>
      <c r="U10" s="114"/>
      <c r="V10" s="115"/>
      <c r="W10" s="303"/>
      <c r="X10" s="117"/>
      <c r="Y10" s="118"/>
      <c r="Z10" s="69">
        <f aca="true" t="shared" si="0" ref="Z10:Z15">IF(I10&gt;J10,1,0)</f>
        <v>0</v>
      </c>
      <c r="AA10" s="69">
        <f aca="true" t="shared" si="1" ref="AA10:AA15">IF(K10&gt;L10,1,0)</f>
        <v>0</v>
      </c>
      <c r="AB10" s="69">
        <f aca="true" t="shared" si="2" ref="AB10:AB15">IF(M10&gt;N10,1,0)</f>
        <v>0</v>
      </c>
      <c r="AC10" s="69">
        <f aca="true" t="shared" si="3" ref="AC10:AC15">IF(I10&lt;J10,1,0)</f>
        <v>0</v>
      </c>
      <c r="AD10" s="69">
        <f aca="true" t="shared" si="4" ref="AD10:AD15">IF(K10&lt;L10,1,0)</f>
        <v>0</v>
      </c>
      <c r="AE10" s="69">
        <f aca="true" t="shared" si="5" ref="AE10:AE15">IF(M10&lt;N10,1,0)</f>
        <v>0</v>
      </c>
      <c r="AR10" s="45"/>
      <c r="AS10" s="45"/>
      <c r="AT10" s="45"/>
    </row>
    <row r="11" spans="1:46" s="44" customFormat="1" ht="12">
      <c r="A11" s="356"/>
      <c r="B11" s="356"/>
      <c r="C11" s="359" t="str">
        <f>B5</f>
        <v>Leonarda Šenvald</v>
      </c>
      <c r="D11" s="359"/>
      <c r="E11" s="360" t="str">
        <f>B6</f>
        <v>Izabela Hegedušić</v>
      </c>
      <c r="F11" s="360"/>
      <c r="G11" s="360"/>
      <c r="H11" s="360"/>
      <c r="I11" s="119"/>
      <c r="J11" s="120"/>
      <c r="K11" s="119"/>
      <c r="L11" s="120"/>
      <c r="M11" s="119"/>
      <c r="N11" s="120"/>
      <c r="O11" s="119"/>
      <c r="P11" s="120"/>
      <c r="Q11" s="119"/>
      <c r="R11" s="120"/>
      <c r="S11" s="121"/>
      <c r="T11" s="122"/>
      <c r="U11" s="114"/>
      <c r="V11" s="115"/>
      <c r="W11" s="303"/>
      <c r="X11" s="117"/>
      <c r="Y11" s="118"/>
      <c r="Z11" s="69">
        <f t="shared" si="0"/>
        <v>0</v>
      </c>
      <c r="AA11" s="69">
        <f t="shared" si="1"/>
        <v>0</v>
      </c>
      <c r="AB11" s="69">
        <f t="shared" si="2"/>
        <v>0</v>
      </c>
      <c r="AC11" s="69">
        <f t="shared" si="3"/>
        <v>0</v>
      </c>
      <c r="AD11" s="69">
        <f t="shared" si="4"/>
        <v>0</v>
      </c>
      <c r="AE11" s="69">
        <f t="shared" si="5"/>
        <v>0</v>
      </c>
      <c r="AR11" s="45"/>
      <c r="AS11" s="45"/>
      <c r="AT11" s="45"/>
    </row>
    <row r="12" spans="1:46" s="44" customFormat="1" ht="12">
      <c r="A12" s="356">
        <v>2</v>
      </c>
      <c r="B12" s="356"/>
      <c r="C12" s="357" t="str">
        <f>B4</f>
        <v>Barbara Čižmešija</v>
      </c>
      <c r="D12" s="357"/>
      <c r="E12" s="358" t="str">
        <f>B5</f>
        <v>Leonarda Šenvald</v>
      </c>
      <c r="F12" s="358"/>
      <c r="G12" s="358"/>
      <c r="H12" s="358"/>
      <c r="I12" s="123"/>
      <c r="J12" s="124"/>
      <c r="K12" s="123"/>
      <c r="L12" s="124"/>
      <c r="M12" s="123"/>
      <c r="N12" s="124"/>
      <c r="O12" s="109"/>
      <c r="P12" s="110"/>
      <c r="Q12" s="109"/>
      <c r="R12" s="110"/>
      <c r="S12" s="112"/>
      <c r="T12" s="113"/>
      <c r="U12" s="114"/>
      <c r="V12" s="115"/>
      <c r="W12" s="303"/>
      <c r="X12" s="117"/>
      <c r="Y12" s="118"/>
      <c r="Z12" s="69">
        <f t="shared" si="0"/>
        <v>0</v>
      </c>
      <c r="AA12" s="69">
        <f t="shared" si="1"/>
        <v>0</v>
      </c>
      <c r="AB12" s="69">
        <f t="shared" si="2"/>
        <v>0</v>
      </c>
      <c r="AC12" s="69">
        <f t="shared" si="3"/>
        <v>0</v>
      </c>
      <c r="AD12" s="69">
        <f t="shared" si="4"/>
        <v>0</v>
      </c>
      <c r="AE12" s="69">
        <f t="shared" si="5"/>
        <v>0</v>
      </c>
      <c r="AR12" s="45"/>
      <c r="AS12" s="45"/>
      <c r="AT12" s="45"/>
    </row>
    <row r="13" spans="1:46" s="44" customFormat="1" ht="12">
      <c r="A13" s="356"/>
      <c r="B13" s="356"/>
      <c r="C13" s="359">
        <f>B7</f>
        <v>0</v>
      </c>
      <c r="D13" s="359"/>
      <c r="E13" s="360" t="str">
        <f>B6</f>
        <v>Izabela Hegedušić</v>
      </c>
      <c r="F13" s="360"/>
      <c r="G13" s="360"/>
      <c r="H13" s="360"/>
      <c r="I13" s="125"/>
      <c r="J13" s="126"/>
      <c r="K13" s="125"/>
      <c r="L13" s="126"/>
      <c r="M13" s="125"/>
      <c r="N13" s="126"/>
      <c r="O13" s="125"/>
      <c r="P13" s="126"/>
      <c r="Q13" s="125"/>
      <c r="R13" s="126"/>
      <c r="S13" s="121"/>
      <c r="T13" s="122"/>
      <c r="U13" s="114"/>
      <c r="V13" s="115"/>
      <c r="W13" s="303"/>
      <c r="X13" s="117"/>
      <c r="Y13" s="118"/>
      <c r="Z13" s="69">
        <f t="shared" si="0"/>
        <v>0</v>
      </c>
      <c r="AA13" s="69">
        <f t="shared" si="1"/>
        <v>0</v>
      </c>
      <c r="AB13" s="69">
        <f t="shared" si="2"/>
        <v>0</v>
      </c>
      <c r="AC13" s="69">
        <f t="shared" si="3"/>
        <v>0</v>
      </c>
      <c r="AD13" s="69">
        <f t="shared" si="4"/>
        <v>0</v>
      </c>
      <c r="AE13" s="69">
        <f t="shared" si="5"/>
        <v>0</v>
      </c>
      <c r="AR13" s="45"/>
      <c r="AS13" s="45"/>
      <c r="AT13" s="45"/>
    </row>
    <row r="14" spans="1:46" s="44" customFormat="1" ht="12">
      <c r="A14" s="361">
        <v>3</v>
      </c>
      <c r="B14" s="361"/>
      <c r="C14" s="357" t="str">
        <f>B6</f>
        <v>Izabela Hegedušić</v>
      </c>
      <c r="D14" s="357"/>
      <c r="E14" s="358" t="str">
        <f>B4</f>
        <v>Barbara Čižmešija</v>
      </c>
      <c r="F14" s="358"/>
      <c r="G14" s="358"/>
      <c r="H14" s="358"/>
      <c r="I14" s="123"/>
      <c r="J14" s="124"/>
      <c r="K14" s="123"/>
      <c r="L14" s="124"/>
      <c r="M14" s="123"/>
      <c r="N14" s="124"/>
      <c r="O14" s="109"/>
      <c r="P14" s="110"/>
      <c r="Q14" s="109"/>
      <c r="R14" s="110"/>
      <c r="S14" s="112"/>
      <c r="T14" s="113"/>
      <c r="U14" s="114"/>
      <c r="V14" s="115"/>
      <c r="W14" s="303"/>
      <c r="X14" s="117"/>
      <c r="Y14" s="118"/>
      <c r="Z14" s="69">
        <f t="shared" si="0"/>
        <v>0</v>
      </c>
      <c r="AA14" s="69">
        <f t="shared" si="1"/>
        <v>0</v>
      </c>
      <c r="AB14" s="69">
        <f t="shared" si="2"/>
        <v>0</v>
      </c>
      <c r="AC14" s="69">
        <f t="shared" si="3"/>
        <v>0</v>
      </c>
      <c r="AD14" s="69">
        <f t="shared" si="4"/>
        <v>0</v>
      </c>
      <c r="AE14" s="69">
        <f t="shared" si="5"/>
        <v>0</v>
      </c>
      <c r="AR14" s="45"/>
      <c r="AS14" s="45"/>
      <c r="AT14" s="45"/>
    </row>
    <row r="15" spans="1:46" s="44" customFormat="1" ht="12">
      <c r="A15" s="361"/>
      <c r="B15" s="361"/>
      <c r="C15" s="362" t="str">
        <f>B5</f>
        <v>Leonarda Šenvald</v>
      </c>
      <c r="D15" s="362"/>
      <c r="E15" s="363">
        <f>B7</f>
        <v>0</v>
      </c>
      <c r="F15" s="363"/>
      <c r="G15" s="363"/>
      <c r="H15" s="363"/>
      <c r="I15" s="127"/>
      <c r="J15" s="128"/>
      <c r="K15" s="127"/>
      <c r="L15" s="129"/>
      <c r="M15" s="127"/>
      <c r="N15" s="128"/>
      <c r="O15" s="127"/>
      <c r="P15" s="128"/>
      <c r="Q15" s="127"/>
      <c r="R15" s="128"/>
      <c r="S15" s="130"/>
      <c r="T15" s="131"/>
      <c r="U15" s="114"/>
      <c r="V15" s="115"/>
      <c r="W15" s="303"/>
      <c r="X15" s="117"/>
      <c r="Y15" s="118"/>
      <c r="Z15" s="69">
        <f t="shared" si="0"/>
        <v>0</v>
      </c>
      <c r="AA15" s="69">
        <f t="shared" si="1"/>
        <v>0</v>
      </c>
      <c r="AB15" s="69">
        <f t="shared" si="2"/>
        <v>0</v>
      </c>
      <c r="AC15" s="69">
        <f t="shared" si="3"/>
        <v>0</v>
      </c>
      <c r="AD15" s="69">
        <f t="shared" si="4"/>
        <v>0</v>
      </c>
      <c r="AE15" s="69">
        <f t="shared" si="5"/>
        <v>0</v>
      </c>
      <c r="AR15" s="45"/>
      <c r="AS15" s="45"/>
      <c r="AT15" s="45"/>
    </row>
    <row r="16" spans="1:46" s="44" customFormat="1" ht="12">
      <c r="A16" s="45"/>
      <c r="B16" s="45"/>
      <c r="C16" s="45"/>
      <c r="D16" s="45"/>
      <c r="E16" s="45"/>
      <c r="F16" s="45"/>
      <c r="G16" s="45"/>
      <c r="H16" s="45"/>
      <c r="I16" s="45"/>
      <c r="J16" s="45"/>
      <c r="U16" s="46"/>
      <c r="V16" s="132"/>
      <c r="W16" s="302"/>
      <c r="X16" s="106"/>
      <c r="AR16" s="45"/>
      <c r="AS16" s="45"/>
      <c r="AT16" s="45"/>
    </row>
    <row r="17" spans="1:25" s="44" customFormat="1" ht="12">
      <c r="A17" s="364" t="s">
        <v>75</v>
      </c>
      <c r="B17" s="364"/>
      <c r="C17" s="364"/>
      <c r="D17" s="364"/>
      <c r="E17" s="372">
        <v>1</v>
      </c>
      <c r="F17" s="372"/>
      <c r="G17" s="374">
        <v>2</v>
      </c>
      <c r="H17" s="374"/>
      <c r="I17" s="375">
        <v>3</v>
      </c>
      <c r="J17" s="375"/>
      <c r="K17" s="376">
        <v>4</v>
      </c>
      <c r="L17" s="376"/>
      <c r="M17" s="377" t="s">
        <v>61</v>
      </c>
      <c r="N17" s="377"/>
      <c r="O17" s="377"/>
      <c r="P17" s="378" t="s">
        <v>62</v>
      </c>
      <c r="Q17" s="378"/>
      <c r="R17" s="378"/>
      <c r="S17" s="364" t="s">
        <v>63</v>
      </c>
      <c r="T17" s="364"/>
      <c r="U17" s="46" t="s">
        <v>64</v>
      </c>
      <c r="V17" s="45"/>
      <c r="W17" s="48" t="s">
        <v>65</v>
      </c>
      <c r="X17" s="48" t="s">
        <v>66</v>
      </c>
      <c r="Y17" s="49"/>
    </row>
    <row r="18" spans="1:31" s="44" customFormat="1" ht="12">
      <c r="A18" s="50">
        <v>1</v>
      </c>
      <c r="B18" s="369" t="str">
        <f>POMOĆ!B3</f>
        <v>Ena Vuglovečki</v>
      </c>
      <c r="C18" s="369"/>
      <c r="D18" s="369"/>
      <c r="E18" s="258"/>
      <c r="F18" s="259"/>
      <c r="G18" s="260">
        <f>S26</f>
        <v>0</v>
      </c>
      <c r="H18" s="261">
        <f>T26</f>
        <v>0</v>
      </c>
      <c r="I18" s="262">
        <f>T28</f>
        <v>0</v>
      </c>
      <c r="J18" s="263">
        <f>S28</f>
        <v>0</v>
      </c>
      <c r="K18" s="262">
        <f>S24</f>
        <v>0</v>
      </c>
      <c r="L18" s="264">
        <f>T24</f>
        <v>0</v>
      </c>
      <c r="M18" s="265">
        <f>I24+K24+M24+O24+Q24+I26+K26+M26+O26+Q26+J28+L28+N28+P28+R28</f>
        <v>0</v>
      </c>
      <c r="N18" s="266">
        <f>J24+L24+N24+P24+R24+J26+L26+N26+P26+R26+I28+K28+M28+O28+Q28</f>
        <v>0</v>
      </c>
      <c r="O18" s="267">
        <f>SUM(M18-N18)</f>
        <v>0</v>
      </c>
      <c r="P18" s="268">
        <f>SUM(S24+S26+T28)</f>
        <v>0</v>
      </c>
      <c r="Q18" s="269">
        <f>SUM(T24+T26+S28)</f>
        <v>0</v>
      </c>
      <c r="R18" s="270">
        <f>SUM(P18-Q18)</f>
        <v>0</v>
      </c>
      <c r="S18" s="271">
        <f>SUM(Z18+AA18+AB18)</f>
        <v>0</v>
      </c>
      <c r="T18" s="272">
        <f>SUM(AC18+AD18+AE18)</f>
        <v>0</v>
      </c>
      <c r="U18" s="46"/>
      <c r="V18" s="45"/>
      <c r="W18" s="304" t="e">
        <f>M18/N18</f>
        <v>#DIV/0!</v>
      </c>
      <c r="X18" s="305" t="e">
        <f>P18/Q18</f>
        <v>#DIV/0!</v>
      </c>
      <c r="Y18" s="68"/>
      <c r="Z18" s="69">
        <f>IF(S24&gt;2,1,0)</f>
        <v>0</v>
      </c>
      <c r="AA18" s="69">
        <f>IF(S26&gt;2,1,0)</f>
        <v>0</v>
      </c>
      <c r="AB18" s="69">
        <f>IF(T28&gt;2,1,0)</f>
        <v>0</v>
      </c>
      <c r="AC18" s="69">
        <f>IF(IF(T24=3,1,0),1,0)</f>
        <v>0</v>
      </c>
      <c r="AD18" s="69">
        <f>IF(IF(T26=3,1,0),1,0)</f>
        <v>0</v>
      </c>
      <c r="AE18" s="69">
        <f>IF(IF(S28=3,1,0),1,0)</f>
        <v>0</v>
      </c>
    </row>
    <row r="19" spans="1:31" s="44" customFormat="1" ht="12">
      <c r="A19" s="72">
        <v>2</v>
      </c>
      <c r="B19" s="370" t="str">
        <f>POMOĆ!B37</f>
        <v>Karla Franjkić</v>
      </c>
      <c r="C19" s="370"/>
      <c r="D19" s="370"/>
      <c r="E19" s="273">
        <f>T26</f>
        <v>0</v>
      </c>
      <c r="F19" s="274">
        <f>S26</f>
        <v>0</v>
      </c>
      <c r="G19" s="275"/>
      <c r="H19" s="276"/>
      <c r="I19" s="277">
        <f>S25</f>
        <v>0</v>
      </c>
      <c r="J19" s="274">
        <f>T25</f>
        <v>0</v>
      </c>
      <c r="K19" s="277">
        <f>S29</f>
        <v>0</v>
      </c>
      <c r="L19" s="278">
        <f>T29</f>
        <v>0</v>
      </c>
      <c r="M19" s="274">
        <f>I25+K25+M25+O25+Q25+J26+L26+N26+P26+R26+I29+K29+M29+O29+Q29</f>
        <v>0</v>
      </c>
      <c r="N19" s="277">
        <f>J25+L25+N25+P25+R25+I26+K26+M26+O26+Q26+J29+L29+N29+P29+R29</f>
        <v>0</v>
      </c>
      <c r="O19" s="279">
        <f>SUM(M19-N19)</f>
        <v>0</v>
      </c>
      <c r="P19" s="280">
        <f>SUM(S25+T26+S29)</f>
        <v>0</v>
      </c>
      <c r="Q19" s="281">
        <f>SUM(T25+S26+T29)</f>
        <v>0</v>
      </c>
      <c r="R19" s="282">
        <f>SUM(P19-Q19)</f>
        <v>0</v>
      </c>
      <c r="S19" s="283">
        <f>SUM(Z19+AA19+AB19)</f>
        <v>0</v>
      </c>
      <c r="T19" s="284">
        <f>SUM(AC19+AD19+AE19)</f>
        <v>0</v>
      </c>
      <c r="U19" s="46"/>
      <c r="V19" s="47"/>
      <c r="W19" s="304" t="e">
        <f>M19/N19</f>
        <v>#DIV/0!</v>
      </c>
      <c r="X19" s="305" t="e">
        <f>P19/Q19</f>
        <v>#DIV/0!</v>
      </c>
      <c r="Y19" s="68"/>
      <c r="Z19" s="69">
        <f>IF(S25&gt;2,1,0)</f>
        <v>0</v>
      </c>
      <c r="AA19" s="69">
        <f>IF(T26&gt;2,1,0)</f>
        <v>0</v>
      </c>
      <c r="AB19" s="69">
        <f>IF(S29&gt;2,1,0)</f>
        <v>0</v>
      </c>
      <c r="AC19" s="69">
        <f>IF(T25=3,1,0)</f>
        <v>0</v>
      </c>
      <c r="AD19" s="69">
        <f>IF(S26=3,1,0)</f>
        <v>0</v>
      </c>
      <c r="AE19" s="69">
        <f>IF(T29=3,1,0)</f>
        <v>0</v>
      </c>
    </row>
    <row r="20" spans="1:31" s="44" customFormat="1" ht="12">
      <c r="A20" s="72">
        <v>3</v>
      </c>
      <c r="B20" s="370" t="str">
        <f>POMOĆ!B20</f>
        <v>Ivona Mrđen</v>
      </c>
      <c r="C20" s="370"/>
      <c r="D20" s="370"/>
      <c r="E20" s="273">
        <f>S28</f>
        <v>0</v>
      </c>
      <c r="F20" s="285">
        <f>T28</f>
        <v>0</v>
      </c>
      <c r="G20" s="277">
        <f>T25</f>
        <v>0</v>
      </c>
      <c r="H20" s="286">
        <f>S25</f>
        <v>0</v>
      </c>
      <c r="I20" s="287"/>
      <c r="J20" s="288"/>
      <c r="K20" s="277">
        <f>T27</f>
        <v>0</v>
      </c>
      <c r="L20" s="278">
        <f>S27</f>
        <v>0</v>
      </c>
      <c r="M20" s="274">
        <f>J25+L25+N25+P25+R25+J27+L27+N27+P27+R27+I28+K28+M28+O28+Q28</f>
        <v>0</v>
      </c>
      <c r="N20" s="277">
        <f>I25+K25+M25+O25+Q25+I27+K27+M27+O27+Q27+J28+L28+N28+P28+R28</f>
        <v>0</v>
      </c>
      <c r="O20" s="279">
        <f>SUM(M20-N20)</f>
        <v>0</v>
      </c>
      <c r="P20" s="280">
        <f>SUM(T25+T27+S28)</f>
        <v>0</v>
      </c>
      <c r="Q20" s="281">
        <f>SUM(S25+S27+T28)</f>
        <v>0</v>
      </c>
      <c r="R20" s="282">
        <f>SUM(P20-Q20)</f>
        <v>0</v>
      </c>
      <c r="S20" s="283">
        <f>SUM(Z20+AA20+AB20)</f>
        <v>0</v>
      </c>
      <c r="T20" s="284">
        <f>SUM(AC20+AD20+AE20)</f>
        <v>0</v>
      </c>
      <c r="U20" s="46"/>
      <c r="V20" s="47"/>
      <c r="W20" s="304" t="e">
        <f>M20/N20</f>
        <v>#DIV/0!</v>
      </c>
      <c r="X20" s="305" t="e">
        <f>P20/Q20</f>
        <v>#DIV/0!</v>
      </c>
      <c r="Y20" s="68"/>
      <c r="Z20" s="69">
        <f>IF(T25&gt;2,1,0)</f>
        <v>0</v>
      </c>
      <c r="AA20" s="69">
        <f>IF(T27&gt;2,1,0)</f>
        <v>0</v>
      </c>
      <c r="AB20" s="69">
        <f>IF(S28&gt;2,1,0)</f>
        <v>0</v>
      </c>
      <c r="AC20" s="69">
        <f>IF(S25=3,1,0)</f>
        <v>0</v>
      </c>
      <c r="AD20" s="69">
        <f>IF(S27=3,1,0)</f>
        <v>0</v>
      </c>
      <c r="AE20" s="69">
        <f>IF(T28=3,1,0)</f>
        <v>0</v>
      </c>
    </row>
    <row r="21" spans="1:31" s="44" customFormat="1" ht="12">
      <c r="A21" s="89">
        <v>4</v>
      </c>
      <c r="B21" s="371">
        <f>POMOĆ!B53</f>
        <v>0</v>
      </c>
      <c r="C21" s="371"/>
      <c r="D21" s="371"/>
      <c r="E21" s="289">
        <f>T24</f>
        <v>0</v>
      </c>
      <c r="F21" s="290">
        <f>S24</f>
        <v>0</v>
      </c>
      <c r="G21" s="291">
        <f>T29</f>
        <v>0</v>
      </c>
      <c r="H21" s="292">
        <f>S29</f>
        <v>0</v>
      </c>
      <c r="I21" s="293">
        <f>S27</f>
        <v>0</v>
      </c>
      <c r="J21" s="292">
        <f>T27</f>
        <v>0</v>
      </c>
      <c r="K21" s="294"/>
      <c r="L21" s="295"/>
      <c r="M21" s="292">
        <f>J24+L24+N24+P24+R24+I27+K27+M27+O27+Q27+J29+L29+N29+P29+R29</f>
        <v>0</v>
      </c>
      <c r="N21" s="293">
        <f>I24+K24+M24+O24+Q24+J27+L27+N27+P27+R27+I29+K29+M29+O29+Q29</f>
        <v>0</v>
      </c>
      <c r="O21" s="296">
        <f>SUM(M21-N21)</f>
        <v>0</v>
      </c>
      <c r="P21" s="297">
        <f>SUM(T24+S27+T29)</f>
        <v>0</v>
      </c>
      <c r="Q21" s="298">
        <f>SUM(S24+T27+S29)</f>
        <v>0</v>
      </c>
      <c r="R21" s="299">
        <f>SUM(P21-Q21)</f>
        <v>0</v>
      </c>
      <c r="S21" s="300">
        <f>SUM(Z21+AA21+AB21)</f>
        <v>0</v>
      </c>
      <c r="T21" s="301">
        <f>SUM(AC21+AD21+AE21)</f>
        <v>0</v>
      </c>
      <c r="U21" s="46"/>
      <c r="V21" s="47"/>
      <c r="W21" s="304" t="e">
        <f>M21/N21</f>
        <v>#DIV/0!</v>
      </c>
      <c r="X21" s="305" t="e">
        <f>P21/Q21</f>
        <v>#DIV/0!</v>
      </c>
      <c r="Y21" s="68"/>
      <c r="Z21" s="69">
        <f>IF(T24&gt;2,1,0)</f>
        <v>0</v>
      </c>
      <c r="AA21" s="69">
        <f>IF(S27&gt;2,1,0)</f>
        <v>0</v>
      </c>
      <c r="AB21" s="69">
        <f>IF(T29&gt;2,1,0)</f>
        <v>0</v>
      </c>
      <c r="AC21" s="69">
        <f>IF(S24=3,1,0)</f>
        <v>0</v>
      </c>
      <c r="AD21" s="69">
        <f>IF(T27=3,1,0)</f>
        <v>0</v>
      </c>
      <c r="AE21" s="69">
        <f>IF(S29=3,1,0)</f>
        <v>0</v>
      </c>
    </row>
    <row r="22" spans="21:24" s="44" customFormat="1" ht="12">
      <c r="U22" s="46"/>
      <c r="V22" s="132"/>
      <c r="W22" s="302"/>
      <c r="X22" s="106"/>
    </row>
    <row r="23" spans="1:24" s="44" customFormat="1" ht="12">
      <c r="A23" s="364" t="s">
        <v>67</v>
      </c>
      <c r="B23" s="364"/>
      <c r="C23" s="372" t="s">
        <v>4</v>
      </c>
      <c r="D23" s="372"/>
      <c r="E23" s="366" t="s">
        <v>68</v>
      </c>
      <c r="F23" s="366"/>
      <c r="G23" s="366"/>
      <c r="H23" s="366"/>
      <c r="I23" s="364" t="s">
        <v>69</v>
      </c>
      <c r="J23" s="364"/>
      <c r="K23" s="368" t="s">
        <v>70</v>
      </c>
      <c r="L23" s="368"/>
      <c r="M23" s="364" t="s">
        <v>71</v>
      </c>
      <c r="N23" s="364"/>
      <c r="O23" s="364" t="s">
        <v>72</v>
      </c>
      <c r="P23" s="364"/>
      <c r="Q23" s="367" t="s">
        <v>73</v>
      </c>
      <c r="R23" s="367"/>
      <c r="S23" s="364" t="s">
        <v>74</v>
      </c>
      <c r="T23" s="364"/>
      <c r="U23" s="107"/>
      <c r="V23" s="108"/>
      <c r="W23" s="302"/>
      <c r="X23" s="106"/>
    </row>
    <row r="24" spans="1:31" s="44" customFormat="1" ht="12">
      <c r="A24" s="356">
        <v>1</v>
      </c>
      <c r="B24" s="356"/>
      <c r="C24" s="357" t="str">
        <f>B18</f>
        <v>Ena Vuglovečki</v>
      </c>
      <c r="D24" s="357"/>
      <c r="E24" s="365">
        <f>B21</f>
        <v>0</v>
      </c>
      <c r="F24" s="365"/>
      <c r="G24" s="365"/>
      <c r="H24" s="365"/>
      <c r="I24" s="123"/>
      <c r="J24" s="124"/>
      <c r="K24" s="123"/>
      <c r="L24" s="124"/>
      <c r="M24" s="109"/>
      <c r="N24" s="110"/>
      <c r="O24" s="109"/>
      <c r="P24" s="110"/>
      <c r="Q24" s="109"/>
      <c r="R24" s="110"/>
      <c r="S24" s="112"/>
      <c r="T24" s="113"/>
      <c r="U24" s="114"/>
      <c r="V24" s="115"/>
      <c r="W24" s="303"/>
      <c r="X24" s="117"/>
      <c r="Y24" s="118"/>
      <c r="Z24" s="69">
        <f aca="true" t="shared" si="6" ref="Z24:Z29">IF(I24&gt;J24,1,0)</f>
        <v>0</v>
      </c>
      <c r="AA24" s="69">
        <f aca="true" t="shared" si="7" ref="AA24:AA29">IF(K24&gt;L24,1,0)</f>
        <v>0</v>
      </c>
      <c r="AB24" s="69">
        <f aca="true" t="shared" si="8" ref="AB24:AB29">IF(M24&gt;N24,1,0)</f>
        <v>0</v>
      </c>
      <c r="AC24" s="69">
        <f aca="true" t="shared" si="9" ref="AC24:AC29">IF(I24&lt;J24,1,0)</f>
        <v>0</v>
      </c>
      <c r="AD24" s="69">
        <f aca="true" t="shared" si="10" ref="AD24:AD29">IF(K24&lt;L24,1,0)</f>
        <v>0</v>
      </c>
      <c r="AE24" s="69">
        <f aca="true" t="shared" si="11" ref="AE24:AE29">IF(M24&lt;N24,1,0)</f>
        <v>0</v>
      </c>
    </row>
    <row r="25" spans="1:31" s="44" customFormat="1" ht="12">
      <c r="A25" s="356"/>
      <c r="B25" s="356"/>
      <c r="C25" s="359" t="str">
        <f>B19</f>
        <v>Karla Franjkić</v>
      </c>
      <c r="D25" s="359"/>
      <c r="E25" s="360" t="str">
        <f>B20</f>
        <v>Ivona Mrđen</v>
      </c>
      <c r="F25" s="360"/>
      <c r="G25" s="360"/>
      <c r="H25" s="360"/>
      <c r="I25" s="125"/>
      <c r="J25" s="126"/>
      <c r="K25" s="125"/>
      <c r="L25" s="126"/>
      <c r="M25" s="119"/>
      <c r="N25" s="120"/>
      <c r="O25" s="119"/>
      <c r="P25" s="120"/>
      <c r="Q25" s="119"/>
      <c r="R25" s="120"/>
      <c r="S25" s="121"/>
      <c r="T25" s="122"/>
      <c r="U25" s="114"/>
      <c r="V25" s="115"/>
      <c r="W25" s="303"/>
      <c r="X25" s="117"/>
      <c r="Y25" s="118"/>
      <c r="Z25" s="69">
        <f t="shared" si="6"/>
        <v>0</v>
      </c>
      <c r="AA25" s="69">
        <f t="shared" si="7"/>
        <v>0</v>
      </c>
      <c r="AB25" s="69">
        <f t="shared" si="8"/>
        <v>0</v>
      </c>
      <c r="AC25" s="69">
        <f t="shared" si="9"/>
        <v>0</v>
      </c>
      <c r="AD25" s="69">
        <f t="shared" si="10"/>
        <v>0</v>
      </c>
      <c r="AE25" s="69">
        <f t="shared" si="11"/>
        <v>0</v>
      </c>
    </row>
    <row r="26" spans="1:31" s="44" customFormat="1" ht="12">
      <c r="A26" s="356">
        <v>2</v>
      </c>
      <c r="B26" s="356"/>
      <c r="C26" s="357" t="str">
        <f>B18</f>
        <v>Ena Vuglovečki</v>
      </c>
      <c r="D26" s="357"/>
      <c r="E26" s="358" t="str">
        <f>B19</f>
        <v>Karla Franjkić</v>
      </c>
      <c r="F26" s="358"/>
      <c r="G26" s="358"/>
      <c r="H26" s="358"/>
      <c r="I26" s="109"/>
      <c r="J26" s="110"/>
      <c r="K26" s="109"/>
      <c r="L26" s="111"/>
      <c r="M26" s="109"/>
      <c r="N26" s="110"/>
      <c r="O26" s="109"/>
      <c r="P26" s="110"/>
      <c r="Q26" s="109"/>
      <c r="R26" s="110"/>
      <c r="S26" s="112"/>
      <c r="T26" s="113"/>
      <c r="U26" s="114"/>
      <c r="V26" s="115"/>
      <c r="W26" s="303"/>
      <c r="X26" s="117"/>
      <c r="Y26" s="118"/>
      <c r="Z26" s="69">
        <f t="shared" si="6"/>
        <v>0</v>
      </c>
      <c r="AA26" s="69">
        <f t="shared" si="7"/>
        <v>0</v>
      </c>
      <c r="AB26" s="69">
        <f t="shared" si="8"/>
        <v>0</v>
      </c>
      <c r="AC26" s="69">
        <f t="shared" si="9"/>
        <v>0</v>
      </c>
      <c r="AD26" s="69">
        <f t="shared" si="10"/>
        <v>0</v>
      </c>
      <c r="AE26" s="69">
        <f t="shared" si="11"/>
        <v>0</v>
      </c>
    </row>
    <row r="27" spans="1:31" s="44" customFormat="1" ht="12">
      <c r="A27" s="356"/>
      <c r="B27" s="356"/>
      <c r="C27" s="359">
        <f>B21</f>
        <v>0</v>
      </c>
      <c r="D27" s="359"/>
      <c r="E27" s="360" t="str">
        <f>B20</f>
        <v>Ivona Mrđen</v>
      </c>
      <c r="F27" s="360"/>
      <c r="G27" s="360"/>
      <c r="H27" s="360"/>
      <c r="I27" s="119"/>
      <c r="J27" s="120"/>
      <c r="K27" s="119"/>
      <c r="L27" s="120"/>
      <c r="M27" s="119"/>
      <c r="N27" s="120"/>
      <c r="O27" s="125"/>
      <c r="P27" s="126"/>
      <c r="Q27" s="125"/>
      <c r="R27" s="126"/>
      <c r="S27" s="121"/>
      <c r="T27" s="122"/>
      <c r="U27" s="114"/>
      <c r="V27" s="115"/>
      <c r="W27" s="303"/>
      <c r="X27" s="117"/>
      <c r="Y27" s="118"/>
      <c r="Z27" s="69">
        <f t="shared" si="6"/>
        <v>0</v>
      </c>
      <c r="AA27" s="69">
        <f t="shared" si="7"/>
        <v>0</v>
      </c>
      <c r="AB27" s="69">
        <f t="shared" si="8"/>
        <v>0</v>
      </c>
      <c r="AC27" s="69">
        <f t="shared" si="9"/>
        <v>0</v>
      </c>
      <c r="AD27" s="69">
        <f t="shared" si="10"/>
        <v>0</v>
      </c>
      <c r="AE27" s="69">
        <f t="shared" si="11"/>
        <v>0</v>
      </c>
    </row>
    <row r="28" spans="1:31" s="44" customFormat="1" ht="12">
      <c r="A28" s="361">
        <v>3</v>
      </c>
      <c r="B28" s="361"/>
      <c r="C28" s="357" t="str">
        <f>B20</f>
        <v>Ivona Mrđen</v>
      </c>
      <c r="D28" s="357"/>
      <c r="E28" s="358" t="str">
        <f>B18</f>
        <v>Ena Vuglovečki</v>
      </c>
      <c r="F28" s="358"/>
      <c r="G28" s="358"/>
      <c r="H28" s="358"/>
      <c r="I28" s="123"/>
      <c r="J28" s="124"/>
      <c r="K28" s="123"/>
      <c r="L28" s="124"/>
      <c r="M28" s="109"/>
      <c r="N28" s="110"/>
      <c r="O28" s="109"/>
      <c r="P28" s="110"/>
      <c r="Q28" s="109"/>
      <c r="R28" s="110"/>
      <c r="S28" s="112"/>
      <c r="T28" s="113"/>
      <c r="U28" s="114"/>
      <c r="V28" s="115"/>
      <c r="W28" s="303"/>
      <c r="X28" s="117"/>
      <c r="Y28" s="118"/>
      <c r="Z28" s="69">
        <f t="shared" si="6"/>
        <v>0</v>
      </c>
      <c r="AA28" s="69">
        <f t="shared" si="7"/>
        <v>0</v>
      </c>
      <c r="AB28" s="69">
        <f t="shared" si="8"/>
        <v>0</v>
      </c>
      <c r="AC28" s="69">
        <f t="shared" si="9"/>
        <v>0</v>
      </c>
      <c r="AD28" s="69">
        <f t="shared" si="10"/>
        <v>0</v>
      </c>
      <c r="AE28" s="69">
        <f t="shared" si="11"/>
        <v>0</v>
      </c>
    </row>
    <row r="29" spans="1:31" s="44" customFormat="1" ht="12">
      <c r="A29" s="361"/>
      <c r="B29" s="361"/>
      <c r="C29" s="362" t="str">
        <f>B19</f>
        <v>Karla Franjkić</v>
      </c>
      <c r="D29" s="362"/>
      <c r="E29" s="363">
        <f>B21</f>
        <v>0</v>
      </c>
      <c r="F29" s="363"/>
      <c r="G29" s="363"/>
      <c r="H29" s="363"/>
      <c r="I29" s="127"/>
      <c r="J29" s="128"/>
      <c r="K29" s="127"/>
      <c r="L29" s="128"/>
      <c r="M29" s="133"/>
      <c r="N29" s="134"/>
      <c r="O29" s="127"/>
      <c r="P29" s="128"/>
      <c r="Q29" s="127"/>
      <c r="R29" s="128"/>
      <c r="S29" s="130"/>
      <c r="T29" s="131"/>
      <c r="U29" s="114"/>
      <c r="V29" s="115"/>
      <c r="W29" s="303"/>
      <c r="X29" s="117"/>
      <c r="Y29" s="118"/>
      <c r="Z29" s="69">
        <f t="shared" si="6"/>
        <v>0</v>
      </c>
      <c r="AA29" s="69">
        <f t="shared" si="7"/>
        <v>0</v>
      </c>
      <c r="AB29" s="69">
        <f t="shared" si="8"/>
        <v>0</v>
      </c>
      <c r="AC29" s="69">
        <f t="shared" si="9"/>
        <v>0</v>
      </c>
      <c r="AD29" s="69">
        <f t="shared" si="10"/>
        <v>0</v>
      </c>
      <c r="AE29" s="69">
        <f t="shared" si="11"/>
        <v>0</v>
      </c>
    </row>
    <row r="30" spans="21:24" s="44" customFormat="1" ht="12">
      <c r="U30" s="46"/>
      <c r="V30" s="132"/>
      <c r="W30" s="302"/>
      <c r="X30" s="106"/>
    </row>
    <row r="31" spans="1:25" s="44" customFormat="1" ht="12">
      <c r="A31" s="364" t="s">
        <v>76</v>
      </c>
      <c r="B31" s="364"/>
      <c r="C31" s="364"/>
      <c r="D31" s="364"/>
      <c r="E31" s="372">
        <v>1</v>
      </c>
      <c r="F31" s="372"/>
      <c r="G31" s="374">
        <v>2</v>
      </c>
      <c r="H31" s="374"/>
      <c r="I31" s="375">
        <v>3</v>
      </c>
      <c r="J31" s="375"/>
      <c r="K31" s="376">
        <v>4</v>
      </c>
      <c r="L31" s="376"/>
      <c r="M31" s="377" t="s">
        <v>61</v>
      </c>
      <c r="N31" s="377"/>
      <c r="O31" s="377"/>
      <c r="P31" s="378" t="s">
        <v>62</v>
      </c>
      <c r="Q31" s="378"/>
      <c r="R31" s="378"/>
      <c r="S31" s="364" t="s">
        <v>63</v>
      </c>
      <c r="T31" s="364"/>
      <c r="U31" s="46" t="s">
        <v>64</v>
      </c>
      <c r="V31" s="45"/>
      <c r="W31" s="48" t="s">
        <v>65</v>
      </c>
      <c r="X31" s="48" t="s">
        <v>66</v>
      </c>
      <c r="Y31" s="49"/>
    </row>
    <row r="32" spans="1:31" s="44" customFormat="1" ht="12">
      <c r="A32" s="50">
        <v>1</v>
      </c>
      <c r="B32" s="369" t="str">
        <f>POMOĆ!B4</f>
        <v>Doris Hegedušić</v>
      </c>
      <c r="C32" s="369"/>
      <c r="D32" s="369"/>
      <c r="E32" s="258"/>
      <c r="F32" s="259"/>
      <c r="G32" s="260">
        <f>S40</f>
        <v>0</v>
      </c>
      <c r="H32" s="261">
        <f>T40</f>
        <v>0</v>
      </c>
      <c r="I32" s="262">
        <f>T42</f>
        <v>0</v>
      </c>
      <c r="J32" s="263">
        <f>S42</f>
        <v>0</v>
      </c>
      <c r="K32" s="262">
        <f>S38</f>
        <v>0</v>
      </c>
      <c r="L32" s="264">
        <f>T38</f>
        <v>0</v>
      </c>
      <c r="M32" s="265">
        <f>I38+K38+M38+O38+Q38+I40+K40+M40+O40+Q40+J42+L42+N42+P42+R42</f>
        <v>0</v>
      </c>
      <c r="N32" s="266">
        <f>J38+L38+N38+P38+R38+J40+L40+N40+P40+R40+I42+K42+M42+O42+Q42</f>
        <v>0</v>
      </c>
      <c r="O32" s="267">
        <f>SUM(M32-N32)</f>
        <v>0</v>
      </c>
      <c r="P32" s="268">
        <f>SUM(S38+S40+T42)</f>
        <v>0</v>
      </c>
      <c r="Q32" s="269">
        <f>SUM(T38+T40+S42)</f>
        <v>0</v>
      </c>
      <c r="R32" s="270">
        <f>SUM(P32-Q32)</f>
        <v>0</v>
      </c>
      <c r="S32" s="271">
        <f>SUM(Z32+AA32+AB32)</f>
        <v>0</v>
      </c>
      <c r="T32" s="272">
        <f>SUM(AC32+AD32+AE32)</f>
        <v>0</v>
      </c>
      <c r="U32" s="46"/>
      <c r="V32" s="45"/>
      <c r="W32" s="304" t="e">
        <f>M32/N32</f>
        <v>#DIV/0!</v>
      </c>
      <c r="X32" s="305" t="e">
        <f>P32/Q32</f>
        <v>#DIV/0!</v>
      </c>
      <c r="Y32" s="68"/>
      <c r="Z32" s="69">
        <f>IF(S38&gt;2,1,0)</f>
        <v>0</v>
      </c>
      <c r="AA32" s="69">
        <f>IF(S40&gt;2,1,0)</f>
        <v>0</v>
      </c>
      <c r="AB32" s="69">
        <f>IF(T42&gt;2,1,0)</f>
        <v>0</v>
      </c>
      <c r="AC32" s="69">
        <f>IF(IF(T38=3,1,0),1,0)</f>
        <v>0</v>
      </c>
      <c r="AD32" s="69">
        <f>IF(IF(T40=3,1,0),1,0)</f>
        <v>0</v>
      </c>
      <c r="AE32" s="69">
        <f>IF(IF(S42=3,1,0),1,0)</f>
        <v>0</v>
      </c>
    </row>
    <row r="33" spans="1:31" s="44" customFormat="1" ht="12">
      <c r="A33" s="72">
        <v>2</v>
      </c>
      <c r="B33" s="370" t="str">
        <f>POMOĆ!B38</f>
        <v>Anamarija Vugrin</v>
      </c>
      <c r="C33" s="370"/>
      <c r="D33" s="370"/>
      <c r="E33" s="273">
        <f>T40</f>
        <v>0</v>
      </c>
      <c r="F33" s="274">
        <f>S40</f>
        <v>0</v>
      </c>
      <c r="G33" s="275"/>
      <c r="H33" s="276"/>
      <c r="I33" s="277">
        <f>S39</f>
        <v>0</v>
      </c>
      <c r="J33" s="274">
        <f>T39</f>
        <v>0</v>
      </c>
      <c r="K33" s="277">
        <f>S43</f>
        <v>0</v>
      </c>
      <c r="L33" s="278">
        <f>T43</f>
        <v>0</v>
      </c>
      <c r="M33" s="274">
        <f>I39+K39+M39+O39+Q39+J40+L40+N40+P40+R40+I43+K43+M43+O43+Q43</f>
        <v>0</v>
      </c>
      <c r="N33" s="277">
        <f>J39+L39+N39+P39+R39+I40+K40+M40+O40+Q40+J43+L43+N43+P43+R43</f>
        <v>0</v>
      </c>
      <c r="O33" s="279">
        <f>SUM(M33-N33)</f>
        <v>0</v>
      </c>
      <c r="P33" s="280">
        <f>SUM(S39+T40+S43)</f>
        <v>0</v>
      </c>
      <c r="Q33" s="281">
        <f>SUM(T39+S40+T43)</f>
        <v>0</v>
      </c>
      <c r="R33" s="282">
        <f>SUM(P33-Q33)</f>
        <v>0</v>
      </c>
      <c r="S33" s="283">
        <f>SUM(Z33+AA33+AB33)</f>
        <v>0</v>
      </c>
      <c r="T33" s="284">
        <f>SUM(AC33+AD33+AE33)</f>
        <v>0</v>
      </c>
      <c r="U33" s="46"/>
      <c r="V33" s="47"/>
      <c r="W33" s="304" t="e">
        <f>M33/N33</f>
        <v>#DIV/0!</v>
      </c>
      <c r="X33" s="305" t="e">
        <f>P33/Q33</f>
        <v>#DIV/0!</v>
      </c>
      <c r="Y33" s="68"/>
      <c r="Z33" s="69">
        <f>IF(S39&gt;2,1,0)</f>
        <v>0</v>
      </c>
      <c r="AA33" s="69">
        <f>IF(T40&gt;2,1,0)</f>
        <v>0</v>
      </c>
      <c r="AB33" s="69">
        <f>IF(S43&gt;2,1,0)</f>
        <v>0</v>
      </c>
      <c r="AC33" s="69">
        <f>IF(T39=3,1,0)</f>
        <v>0</v>
      </c>
      <c r="AD33" s="69">
        <f>IF(S40=3,1,0)</f>
        <v>0</v>
      </c>
      <c r="AE33" s="69">
        <f>IF(T43=3,1,0)</f>
        <v>0</v>
      </c>
    </row>
    <row r="34" spans="1:31" s="44" customFormat="1" ht="12">
      <c r="A34" s="72">
        <v>3</v>
      </c>
      <c r="B34" s="370" t="str">
        <f>POMOĆ!B21</f>
        <v>Tea Hmelina</v>
      </c>
      <c r="C34" s="370"/>
      <c r="D34" s="370"/>
      <c r="E34" s="273">
        <f>S42</f>
        <v>0</v>
      </c>
      <c r="F34" s="285">
        <f>T42</f>
        <v>0</v>
      </c>
      <c r="G34" s="277">
        <f>T39</f>
        <v>0</v>
      </c>
      <c r="H34" s="286">
        <f>S39</f>
        <v>0</v>
      </c>
      <c r="I34" s="287"/>
      <c r="J34" s="288"/>
      <c r="K34" s="277">
        <f>T41</f>
        <v>0</v>
      </c>
      <c r="L34" s="278">
        <f>S41</f>
        <v>0</v>
      </c>
      <c r="M34" s="274">
        <f>J39+L39+N39+P39+R39+J41+L41+N41+P41+R41+I42+K42+M42+O42+Q42</f>
        <v>0</v>
      </c>
      <c r="N34" s="277">
        <f>I39+K39+M39+O39+Q39+I41+K41+M41+O41+Q41+J42+L42+N42+P42+R42</f>
        <v>0</v>
      </c>
      <c r="O34" s="279">
        <f>SUM(M34-N34)</f>
        <v>0</v>
      </c>
      <c r="P34" s="280">
        <f>SUM(T39+T41+S42)</f>
        <v>0</v>
      </c>
      <c r="Q34" s="281">
        <f>SUM(S39+S41+T42)</f>
        <v>0</v>
      </c>
      <c r="R34" s="282">
        <f>SUM(P34-Q34)</f>
        <v>0</v>
      </c>
      <c r="S34" s="283">
        <f>SUM(Z34+AA34+AB34)</f>
        <v>0</v>
      </c>
      <c r="T34" s="284">
        <f>SUM(AC34+AD34+AE34)</f>
        <v>0</v>
      </c>
      <c r="U34" s="46"/>
      <c r="V34" s="47"/>
      <c r="W34" s="304" t="e">
        <f>M34/N34</f>
        <v>#DIV/0!</v>
      </c>
      <c r="X34" s="305" t="e">
        <f>P34/Q34</f>
        <v>#DIV/0!</v>
      </c>
      <c r="Y34" s="68"/>
      <c r="Z34" s="69">
        <f>IF(T39&gt;2,1,0)</f>
        <v>0</v>
      </c>
      <c r="AA34" s="69">
        <f>IF(T41&gt;2,1,0)</f>
        <v>0</v>
      </c>
      <c r="AB34" s="69">
        <f>IF(S42&gt;2,1,0)</f>
        <v>0</v>
      </c>
      <c r="AC34" s="69">
        <f>IF(S39=3,1,0)</f>
        <v>0</v>
      </c>
      <c r="AD34" s="69">
        <f>IF(S41=3,1,0)</f>
        <v>0</v>
      </c>
      <c r="AE34" s="69">
        <f>IF(T42=3,1,0)</f>
        <v>0</v>
      </c>
    </row>
    <row r="35" spans="1:31" s="44" customFormat="1" ht="12">
      <c r="A35" s="89">
        <v>4</v>
      </c>
      <c r="B35" s="371">
        <f>POMOĆ!B54</f>
        <v>0</v>
      </c>
      <c r="C35" s="371"/>
      <c r="D35" s="371"/>
      <c r="E35" s="289">
        <f>T38</f>
        <v>0</v>
      </c>
      <c r="F35" s="290">
        <f>S38</f>
        <v>0</v>
      </c>
      <c r="G35" s="291">
        <f>T43</f>
        <v>0</v>
      </c>
      <c r="H35" s="292">
        <f>S43</f>
        <v>0</v>
      </c>
      <c r="I35" s="293">
        <f>S41</f>
        <v>0</v>
      </c>
      <c r="J35" s="292">
        <f>T41</f>
        <v>0</v>
      </c>
      <c r="K35" s="294"/>
      <c r="L35" s="295"/>
      <c r="M35" s="292">
        <f>J38+L38+N38+P38+R38+I41+K41+M41+O41+Q41+J43+L43+N43+P43+R43</f>
        <v>0</v>
      </c>
      <c r="N35" s="293">
        <f>I38+K38+M38+O38+Q38+J41+L41+N41+P41+R41+I43+K43+M43+O43+Q43</f>
        <v>0</v>
      </c>
      <c r="O35" s="296">
        <f>SUM(M35-N35)</f>
        <v>0</v>
      </c>
      <c r="P35" s="297">
        <f>SUM(T38+S41+T43)</f>
        <v>0</v>
      </c>
      <c r="Q35" s="298">
        <f>SUM(S38+T41+S43)</f>
        <v>0</v>
      </c>
      <c r="R35" s="299">
        <f>SUM(P35-Q35)</f>
        <v>0</v>
      </c>
      <c r="S35" s="300">
        <f>SUM(Z35+AA35+AB35)</f>
        <v>0</v>
      </c>
      <c r="T35" s="301">
        <f>SUM(AC35+AD35+AE35)</f>
        <v>0</v>
      </c>
      <c r="U35" s="46"/>
      <c r="V35" s="47"/>
      <c r="W35" s="304" t="e">
        <f>M35/N35</f>
        <v>#DIV/0!</v>
      </c>
      <c r="X35" s="305" t="e">
        <f>P35/Q35</f>
        <v>#DIV/0!</v>
      </c>
      <c r="Y35" s="68"/>
      <c r="Z35" s="69">
        <f>IF(T38&gt;2,1,0)</f>
        <v>0</v>
      </c>
      <c r="AA35" s="69">
        <f>IF(S41&gt;2,1,0)</f>
        <v>0</v>
      </c>
      <c r="AB35" s="69">
        <f>IF(T43&gt;2,1,0)</f>
        <v>0</v>
      </c>
      <c r="AC35" s="69">
        <f>IF(S38=3,1,0)</f>
        <v>0</v>
      </c>
      <c r="AD35" s="69">
        <f>IF(T41=3,1,0)</f>
        <v>0</v>
      </c>
      <c r="AE35" s="69">
        <f>IF(S43=3,1,0)</f>
        <v>0</v>
      </c>
    </row>
    <row r="36" spans="21:24" s="44" customFormat="1" ht="12">
      <c r="U36" s="46"/>
      <c r="V36" s="132"/>
      <c r="W36" s="302"/>
      <c r="X36" s="106"/>
    </row>
    <row r="37" spans="1:24" s="44" customFormat="1" ht="12">
      <c r="A37" s="364" t="s">
        <v>67</v>
      </c>
      <c r="B37" s="364"/>
      <c r="C37" s="372" t="s">
        <v>4</v>
      </c>
      <c r="D37" s="372"/>
      <c r="E37" s="366" t="s">
        <v>68</v>
      </c>
      <c r="F37" s="366"/>
      <c r="G37" s="366"/>
      <c r="H37" s="366"/>
      <c r="I37" s="367" t="s">
        <v>69</v>
      </c>
      <c r="J37" s="367"/>
      <c r="K37" s="368" t="s">
        <v>70</v>
      </c>
      <c r="L37" s="368"/>
      <c r="M37" s="364" t="s">
        <v>71</v>
      </c>
      <c r="N37" s="364"/>
      <c r="O37" s="364" t="s">
        <v>72</v>
      </c>
      <c r="P37" s="364"/>
      <c r="Q37" s="367" t="s">
        <v>73</v>
      </c>
      <c r="R37" s="367"/>
      <c r="S37" s="364" t="s">
        <v>74</v>
      </c>
      <c r="T37" s="364"/>
      <c r="U37" s="107"/>
      <c r="V37" s="108"/>
      <c r="W37" s="302"/>
      <c r="X37" s="106"/>
    </row>
    <row r="38" spans="1:31" s="44" customFormat="1" ht="12">
      <c r="A38" s="356">
        <v>1</v>
      </c>
      <c r="B38" s="356"/>
      <c r="C38" s="357" t="str">
        <f>B32</f>
        <v>Doris Hegedušić</v>
      </c>
      <c r="D38" s="357"/>
      <c r="E38" s="365">
        <f>B35</f>
        <v>0</v>
      </c>
      <c r="F38" s="365"/>
      <c r="G38" s="365"/>
      <c r="H38" s="365"/>
      <c r="I38" s="306"/>
      <c r="J38" s="307"/>
      <c r="K38" s="308"/>
      <c r="L38" s="59"/>
      <c r="M38" s="308"/>
      <c r="N38" s="307"/>
      <c r="O38" s="308"/>
      <c r="P38" s="307"/>
      <c r="Q38" s="308"/>
      <c r="R38" s="307"/>
      <c r="S38" s="309"/>
      <c r="T38" s="310"/>
      <c r="U38" s="114"/>
      <c r="V38" s="115"/>
      <c r="W38" s="303"/>
      <c r="X38" s="117"/>
      <c r="Y38" s="118"/>
      <c r="Z38" s="69">
        <f aca="true" t="shared" si="12" ref="Z38:Z43">IF(I38&gt;J38,1,0)</f>
        <v>0</v>
      </c>
      <c r="AA38" s="69">
        <f aca="true" t="shared" si="13" ref="AA38:AA43">IF(K38&gt;L38,1,0)</f>
        <v>0</v>
      </c>
      <c r="AB38" s="69">
        <f aca="true" t="shared" si="14" ref="AB38:AB43">IF(M38&gt;N38,1,0)</f>
        <v>0</v>
      </c>
      <c r="AC38" s="69">
        <f aca="true" t="shared" si="15" ref="AC38:AC43">IF(I38&lt;J38,1,0)</f>
        <v>0</v>
      </c>
      <c r="AD38" s="69">
        <f aca="true" t="shared" si="16" ref="AD38:AD43">IF(K38&lt;L38,1,0)</f>
        <v>0</v>
      </c>
      <c r="AE38" s="69">
        <f aca="true" t="shared" si="17" ref="AE38:AE43">IF(M38&lt;N38,1,0)</f>
        <v>0</v>
      </c>
    </row>
    <row r="39" spans="1:31" s="44" customFormat="1" ht="12">
      <c r="A39" s="356"/>
      <c r="B39" s="356"/>
      <c r="C39" s="359" t="str">
        <f>B33</f>
        <v>Anamarija Vugrin</v>
      </c>
      <c r="D39" s="359"/>
      <c r="E39" s="360" t="str">
        <f>B34</f>
        <v>Tea Hmelina</v>
      </c>
      <c r="F39" s="360"/>
      <c r="G39" s="360"/>
      <c r="H39" s="360"/>
      <c r="I39" s="311"/>
      <c r="J39" s="312"/>
      <c r="K39" s="313"/>
      <c r="L39" s="314"/>
      <c r="M39" s="313"/>
      <c r="N39" s="312"/>
      <c r="O39" s="313"/>
      <c r="P39" s="312"/>
      <c r="Q39" s="313"/>
      <c r="R39" s="312"/>
      <c r="S39" s="315"/>
      <c r="T39" s="316"/>
      <c r="U39" s="114"/>
      <c r="V39" s="115"/>
      <c r="W39" s="303"/>
      <c r="X39" s="117"/>
      <c r="Y39" s="118"/>
      <c r="Z39" s="69">
        <f t="shared" si="12"/>
        <v>0</v>
      </c>
      <c r="AA39" s="69">
        <f t="shared" si="13"/>
        <v>0</v>
      </c>
      <c r="AB39" s="69">
        <f t="shared" si="14"/>
        <v>0</v>
      </c>
      <c r="AC39" s="69">
        <f t="shared" si="15"/>
        <v>0</v>
      </c>
      <c r="AD39" s="69">
        <f t="shared" si="16"/>
        <v>0</v>
      </c>
      <c r="AE39" s="69">
        <f t="shared" si="17"/>
        <v>0</v>
      </c>
    </row>
    <row r="40" spans="1:31" s="44" customFormat="1" ht="12">
      <c r="A40" s="356">
        <v>2</v>
      </c>
      <c r="B40" s="356"/>
      <c r="C40" s="357" t="str">
        <f>B32</f>
        <v>Doris Hegedušić</v>
      </c>
      <c r="D40" s="357"/>
      <c r="E40" s="358" t="str">
        <f>B33</f>
        <v>Anamarija Vugrin</v>
      </c>
      <c r="F40" s="358"/>
      <c r="G40" s="358"/>
      <c r="H40" s="358"/>
      <c r="I40" s="306"/>
      <c r="J40" s="307"/>
      <c r="K40" s="308"/>
      <c r="L40" s="59"/>
      <c r="M40" s="308"/>
      <c r="N40" s="307"/>
      <c r="O40" s="308"/>
      <c r="P40" s="307"/>
      <c r="Q40" s="308"/>
      <c r="R40" s="307"/>
      <c r="S40" s="309"/>
      <c r="T40" s="310"/>
      <c r="U40" s="114"/>
      <c r="V40" s="115"/>
      <c r="W40" s="303"/>
      <c r="X40" s="117"/>
      <c r="Y40" s="118"/>
      <c r="Z40" s="69">
        <f t="shared" si="12"/>
        <v>0</v>
      </c>
      <c r="AA40" s="69">
        <f t="shared" si="13"/>
        <v>0</v>
      </c>
      <c r="AB40" s="69">
        <f t="shared" si="14"/>
        <v>0</v>
      </c>
      <c r="AC40" s="69">
        <f t="shared" si="15"/>
        <v>0</v>
      </c>
      <c r="AD40" s="69">
        <f t="shared" si="16"/>
        <v>0</v>
      </c>
      <c r="AE40" s="69">
        <f t="shared" si="17"/>
        <v>0</v>
      </c>
    </row>
    <row r="41" spans="1:31" s="44" customFormat="1" ht="12">
      <c r="A41" s="356"/>
      <c r="B41" s="356"/>
      <c r="C41" s="359">
        <f>B35</f>
        <v>0</v>
      </c>
      <c r="D41" s="359"/>
      <c r="E41" s="360" t="str">
        <f>B34</f>
        <v>Tea Hmelina</v>
      </c>
      <c r="F41" s="360"/>
      <c r="G41" s="360"/>
      <c r="H41" s="360"/>
      <c r="I41" s="311"/>
      <c r="J41" s="312"/>
      <c r="K41" s="313"/>
      <c r="L41" s="314"/>
      <c r="M41" s="313"/>
      <c r="N41" s="312"/>
      <c r="O41" s="317"/>
      <c r="P41" s="318"/>
      <c r="Q41" s="317"/>
      <c r="R41" s="318"/>
      <c r="S41" s="315"/>
      <c r="T41" s="316"/>
      <c r="U41" s="114"/>
      <c r="V41" s="115"/>
      <c r="W41" s="303"/>
      <c r="X41" s="117"/>
      <c r="Y41" s="118"/>
      <c r="Z41" s="69">
        <f t="shared" si="12"/>
        <v>0</v>
      </c>
      <c r="AA41" s="69">
        <f t="shared" si="13"/>
        <v>0</v>
      </c>
      <c r="AB41" s="69">
        <f t="shared" si="14"/>
        <v>0</v>
      </c>
      <c r="AC41" s="69">
        <f t="shared" si="15"/>
        <v>0</v>
      </c>
      <c r="AD41" s="69">
        <f t="shared" si="16"/>
        <v>0</v>
      </c>
      <c r="AE41" s="69">
        <f t="shared" si="17"/>
        <v>0</v>
      </c>
    </row>
    <row r="42" spans="1:31" s="44" customFormat="1" ht="12">
      <c r="A42" s="361">
        <v>3</v>
      </c>
      <c r="B42" s="361"/>
      <c r="C42" s="357" t="str">
        <f>B34</f>
        <v>Tea Hmelina</v>
      </c>
      <c r="D42" s="357"/>
      <c r="E42" s="358" t="str">
        <f>B32</f>
        <v>Doris Hegedušić</v>
      </c>
      <c r="F42" s="358"/>
      <c r="G42" s="358"/>
      <c r="H42" s="358"/>
      <c r="I42" s="306"/>
      <c r="J42" s="307"/>
      <c r="K42" s="308"/>
      <c r="L42" s="59"/>
      <c r="M42" s="308"/>
      <c r="N42" s="307"/>
      <c r="O42" s="308"/>
      <c r="P42" s="307"/>
      <c r="Q42" s="308"/>
      <c r="R42" s="307"/>
      <c r="S42" s="309"/>
      <c r="T42" s="310"/>
      <c r="U42" s="114"/>
      <c r="V42" s="115"/>
      <c r="W42" s="303"/>
      <c r="X42" s="117"/>
      <c r="Y42" s="118"/>
      <c r="Z42" s="69">
        <f t="shared" si="12"/>
        <v>0</v>
      </c>
      <c r="AA42" s="69">
        <f t="shared" si="13"/>
        <v>0</v>
      </c>
      <c r="AB42" s="69">
        <f t="shared" si="14"/>
        <v>0</v>
      </c>
      <c r="AC42" s="69">
        <f t="shared" si="15"/>
        <v>0</v>
      </c>
      <c r="AD42" s="69">
        <f t="shared" si="16"/>
        <v>0</v>
      </c>
      <c r="AE42" s="69">
        <f t="shared" si="17"/>
        <v>0</v>
      </c>
    </row>
    <row r="43" spans="1:31" s="44" customFormat="1" ht="12">
      <c r="A43" s="361"/>
      <c r="B43" s="361"/>
      <c r="C43" s="362" t="str">
        <f>B33</f>
        <v>Anamarija Vugrin</v>
      </c>
      <c r="D43" s="362"/>
      <c r="E43" s="363">
        <f>B35</f>
        <v>0</v>
      </c>
      <c r="F43" s="363"/>
      <c r="G43" s="363"/>
      <c r="H43" s="363"/>
      <c r="I43" s="93"/>
      <c r="J43" s="319"/>
      <c r="K43" s="320"/>
      <c r="L43" s="94"/>
      <c r="M43" s="320"/>
      <c r="N43" s="319"/>
      <c r="O43" s="321"/>
      <c r="P43" s="322"/>
      <c r="Q43" s="321"/>
      <c r="R43" s="322"/>
      <c r="S43" s="323"/>
      <c r="T43" s="102"/>
      <c r="U43" s="114"/>
      <c r="V43" s="115"/>
      <c r="W43" s="303"/>
      <c r="X43" s="117"/>
      <c r="Y43" s="118"/>
      <c r="Z43" s="69">
        <f t="shared" si="12"/>
        <v>0</v>
      </c>
      <c r="AA43" s="69">
        <f t="shared" si="13"/>
        <v>0</v>
      </c>
      <c r="AB43" s="69">
        <f t="shared" si="14"/>
        <v>0</v>
      </c>
      <c r="AC43" s="69">
        <f t="shared" si="15"/>
        <v>0</v>
      </c>
      <c r="AD43" s="69">
        <f t="shared" si="16"/>
        <v>0</v>
      </c>
      <c r="AE43" s="69">
        <f t="shared" si="17"/>
        <v>0</v>
      </c>
    </row>
    <row r="44" ht="15.75">
      <c r="C44" s="140" t="str">
        <f>C1</f>
        <v>VETERANI</v>
      </c>
    </row>
    <row r="45" spans="17:24" s="44" customFormat="1" ht="12">
      <c r="Q45" s="141"/>
      <c r="U45" s="46"/>
      <c r="V45" s="47"/>
      <c r="W45" s="373" t="s">
        <v>59</v>
      </c>
      <c r="X45" s="373"/>
    </row>
    <row r="46" spans="1:25" s="44" customFormat="1" ht="12">
      <c r="A46" s="364" t="s">
        <v>77</v>
      </c>
      <c r="B46" s="364"/>
      <c r="C46" s="364"/>
      <c r="D46" s="364"/>
      <c r="E46" s="372">
        <v>1</v>
      </c>
      <c r="F46" s="372"/>
      <c r="G46" s="374">
        <v>2</v>
      </c>
      <c r="H46" s="374"/>
      <c r="I46" s="375">
        <v>3</v>
      </c>
      <c r="J46" s="375"/>
      <c r="K46" s="376">
        <v>4</v>
      </c>
      <c r="L46" s="376"/>
      <c r="M46" s="377" t="s">
        <v>61</v>
      </c>
      <c r="N46" s="377"/>
      <c r="O46" s="377"/>
      <c r="P46" s="378" t="s">
        <v>62</v>
      </c>
      <c r="Q46" s="378"/>
      <c r="R46" s="378"/>
      <c r="S46" s="364" t="s">
        <v>63</v>
      </c>
      <c r="T46" s="364"/>
      <c r="U46" s="46" t="s">
        <v>64</v>
      </c>
      <c r="V46" s="45"/>
      <c r="W46" s="48" t="s">
        <v>65</v>
      </c>
      <c r="X46" s="48" t="s">
        <v>66</v>
      </c>
      <c r="Y46" s="49"/>
    </row>
    <row r="47" spans="1:31" s="44" customFormat="1" ht="12">
      <c r="A47" s="50">
        <v>1</v>
      </c>
      <c r="B47" s="369">
        <f>POMOĆ!B5</f>
        <v>0</v>
      </c>
      <c r="C47" s="369"/>
      <c r="D47" s="369"/>
      <c r="E47" s="51"/>
      <c r="F47" s="52"/>
      <c r="G47" s="53">
        <f>S55</f>
        <v>0</v>
      </c>
      <c r="H47" s="54">
        <f>T55</f>
        <v>0</v>
      </c>
      <c r="I47" s="55">
        <f>T57</f>
        <v>0</v>
      </c>
      <c r="J47" s="56">
        <f>S57</f>
        <v>0</v>
      </c>
      <c r="K47" s="55">
        <f>S53</f>
        <v>0</v>
      </c>
      <c r="L47" s="57">
        <f>T53</f>
        <v>0</v>
      </c>
      <c r="M47" s="58">
        <f>I53+K53+M53+O53+Q53+I55+K55+M55+O55+Q55+J57+L57+N57+P57+R57</f>
        <v>0</v>
      </c>
      <c r="N47" s="59">
        <f>J53+L53+N53+P53+R53+J55+L55+N55+P55+R55+I57+K57+M57+O57+Q57</f>
        <v>0</v>
      </c>
      <c r="O47" s="60">
        <f>SUM(M47-N47)</f>
        <v>0</v>
      </c>
      <c r="P47" s="61">
        <f>SUM(S53+S55+T57)</f>
        <v>0</v>
      </c>
      <c r="Q47" s="62">
        <f>SUM(T53+T55+S57)</f>
        <v>0</v>
      </c>
      <c r="R47" s="63">
        <f>SUM(P47-Q47)</f>
        <v>0</v>
      </c>
      <c r="S47" s="64">
        <f>SUM(Z47+AA47+AB47)</f>
        <v>0</v>
      </c>
      <c r="T47" s="65">
        <f>SUM(AC47+AD47+AE47)</f>
        <v>0</v>
      </c>
      <c r="U47" s="46"/>
      <c r="V47" s="45"/>
      <c r="W47" s="304" t="e">
        <f>M47/N47</f>
        <v>#DIV/0!</v>
      </c>
      <c r="X47" s="305" t="e">
        <f>P47/Q47</f>
        <v>#DIV/0!</v>
      </c>
      <c r="Y47" s="68"/>
      <c r="Z47" s="69">
        <f>IF(S53&gt;2,1,0)</f>
        <v>0</v>
      </c>
      <c r="AA47" s="69">
        <f>IF(S55&gt;2,1,0)</f>
        <v>0</v>
      </c>
      <c r="AB47" s="69">
        <f>IF(T57&gt;2,1,0)</f>
        <v>0</v>
      </c>
      <c r="AC47" s="69">
        <f>IF(IF(T53=3,1,0),1,0)</f>
        <v>0</v>
      </c>
      <c r="AD47" s="69">
        <f>IF(IF(T55=3,1,0),1,0)</f>
        <v>0</v>
      </c>
      <c r="AE47" s="69">
        <f>IF(IF(S57=3,1,0),1,0)</f>
        <v>0</v>
      </c>
    </row>
    <row r="48" spans="1:31" s="44" customFormat="1" ht="12">
      <c r="A48" s="72">
        <v>2</v>
      </c>
      <c r="B48" s="370">
        <f>POMOĆ!B39</f>
        <v>0</v>
      </c>
      <c r="C48" s="370"/>
      <c r="D48" s="370"/>
      <c r="E48" s="73">
        <f>T55</f>
        <v>0</v>
      </c>
      <c r="F48" s="74">
        <f>S55</f>
        <v>0</v>
      </c>
      <c r="G48" s="75"/>
      <c r="H48" s="76"/>
      <c r="I48" s="77">
        <f>S54</f>
        <v>0</v>
      </c>
      <c r="J48" s="74">
        <f>T54</f>
        <v>0</v>
      </c>
      <c r="K48" s="77">
        <f>S58</f>
        <v>0</v>
      </c>
      <c r="L48" s="78">
        <f>T58</f>
        <v>0</v>
      </c>
      <c r="M48" s="74">
        <f>I54+K54+M54+O54+Q54+J55+L55+N55+P55+R55+I58+K58+M58+O58+Q58</f>
        <v>0</v>
      </c>
      <c r="N48" s="77">
        <f>J54+L54+N54+P54+R54+I55+K55+M55+O55+Q55+J58+L58+N58+P58+R58</f>
        <v>0</v>
      </c>
      <c r="O48" s="79">
        <f>SUM(M48-N48)</f>
        <v>0</v>
      </c>
      <c r="P48" s="80">
        <f>SUM(S54+T55+S58)</f>
        <v>0</v>
      </c>
      <c r="Q48" s="81">
        <f>SUM(T54+S55+T58)</f>
        <v>0</v>
      </c>
      <c r="R48" s="82">
        <f>SUM(P48-Q48)</f>
        <v>0</v>
      </c>
      <c r="S48" s="83">
        <f>SUM(Z48+AA48+AB48)</f>
        <v>0</v>
      </c>
      <c r="T48" s="84">
        <f>SUM(AC48+AD48+AE48)</f>
        <v>0</v>
      </c>
      <c r="U48" s="46"/>
      <c r="V48" s="47"/>
      <c r="W48" s="304" t="e">
        <f>M48/N48</f>
        <v>#DIV/0!</v>
      </c>
      <c r="X48" s="305" t="e">
        <f>P48/Q48</f>
        <v>#DIV/0!</v>
      </c>
      <c r="Y48" s="68"/>
      <c r="Z48" s="69">
        <f>IF(S54&gt;2,1,0)</f>
        <v>0</v>
      </c>
      <c r="AA48" s="69">
        <f>IF(T55&gt;2,1,0)</f>
        <v>0</v>
      </c>
      <c r="AB48" s="69">
        <f>IF(S58&gt;2,1,0)</f>
        <v>0</v>
      </c>
      <c r="AC48" s="69">
        <f>IF(T54=3,1,0)</f>
        <v>0</v>
      </c>
      <c r="AD48" s="69">
        <f>IF(S55=3,1,0)</f>
        <v>0</v>
      </c>
      <c r="AE48" s="69">
        <f>IF(T58=3,1,0)</f>
        <v>0</v>
      </c>
    </row>
    <row r="49" spans="1:31" s="44" customFormat="1" ht="12">
      <c r="A49" s="72">
        <v>3</v>
      </c>
      <c r="B49" s="370">
        <f>POMOĆ!B22</f>
        <v>0</v>
      </c>
      <c r="C49" s="370"/>
      <c r="D49" s="370"/>
      <c r="E49" s="73">
        <f>S57</f>
        <v>0</v>
      </c>
      <c r="F49" s="85">
        <f>T57</f>
        <v>0</v>
      </c>
      <c r="G49" s="77">
        <f>T54</f>
        <v>0</v>
      </c>
      <c r="H49" s="86">
        <f>S54</f>
        <v>0</v>
      </c>
      <c r="I49" s="87"/>
      <c r="J49" s="88"/>
      <c r="K49" s="77">
        <f>T56</f>
        <v>0</v>
      </c>
      <c r="L49" s="78">
        <f>S56</f>
        <v>0</v>
      </c>
      <c r="M49" s="74">
        <f>J54+L54+N54+P54+R54+J56+L56+N56+P56+R56+I57+K57+M57+O57+Q57</f>
        <v>0</v>
      </c>
      <c r="N49" s="77">
        <f>I54+K54+M54+O54+Q54+I56+K56+M56+O56+Q56+J57+L57+N57+P57+R57</f>
        <v>0</v>
      </c>
      <c r="O49" s="79">
        <f>SUM(M49-N49)</f>
        <v>0</v>
      </c>
      <c r="P49" s="80">
        <f>SUM(T54+T56+S57)</f>
        <v>0</v>
      </c>
      <c r="Q49" s="81">
        <f>SUM(S54+S56+T57)</f>
        <v>0</v>
      </c>
      <c r="R49" s="82">
        <f>SUM(P49-Q49)</f>
        <v>0</v>
      </c>
      <c r="S49" s="83">
        <f>SUM(Z49+AA49+AB49)</f>
        <v>0</v>
      </c>
      <c r="T49" s="84">
        <f>SUM(AC49+AD49+AE49)</f>
        <v>0</v>
      </c>
      <c r="U49" s="46"/>
      <c r="V49" s="47"/>
      <c r="W49" s="304" t="e">
        <f>M49/N49</f>
        <v>#DIV/0!</v>
      </c>
      <c r="X49" s="305" t="e">
        <f>P49/Q49</f>
        <v>#DIV/0!</v>
      </c>
      <c r="Y49" s="68"/>
      <c r="Z49" s="69">
        <f>IF(T54&gt;2,1,0)</f>
        <v>0</v>
      </c>
      <c r="AA49" s="69">
        <f>IF(T56&gt;2,1,0)</f>
        <v>0</v>
      </c>
      <c r="AB49" s="69">
        <f>IF(S57&gt;2,1,0)</f>
        <v>0</v>
      </c>
      <c r="AC49" s="69">
        <f>IF(S54=3,1,0)</f>
        <v>0</v>
      </c>
      <c r="AD49" s="69">
        <f>IF(S56=3,1,0)</f>
        <v>0</v>
      </c>
      <c r="AE49" s="69">
        <f>IF(T57=3,1,0)</f>
        <v>0</v>
      </c>
    </row>
    <row r="50" spans="1:31" s="44" customFormat="1" ht="12">
      <c r="A50" s="89">
        <v>4</v>
      </c>
      <c r="B50" s="371">
        <f>POMOĆ!B55</f>
        <v>0</v>
      </c>
      <c r="C50" s="371"/>
      <c r="D50" s="371"/>
      <c r="E50" s="90">
        <f>T53</f>
        <v>0</v>
      </c>
      <c r="F50" s="91">
        <f>S53</f>
        <v>0</v>
      </c>
      <c r="G50" s="92">
        <f>T58</f>
        <v>0</v>
      </c>
      <c r="H50" s="93">
        <f>S58</f>
        <v>0</v>
      </c>
      <c r="I50" s="94">
        <f>S56</f>
        <v>0</v>
      </c>
      <c r="J50" s="93">
        <f>T56</f>
        <v>0</v>
      </c>
      <c r="K50" s="95"/>
      <c r="L50" s="96"/>
      <c r="M50" s="93">
        <f>J53+L53+N53+P53+R53+I56+K56+M56+O56+Q56+J58+L58+N58+P58+R58</f>
        <v>0</v>
      </c>
      <c r="N50" s="94">
        <f>I53+K53+M53+O53+Q53+J56+L56+N56+P56+R56+I58+K58+M58+O58+Q58</f>
        <v>0</v>
      </c>
      <c r="O50" s="97">
        <f>SUM(M50-N50)</f>
        <v>0</v>
      </c>
      <c r="P50" s="98">
        <f>SUM(T53+S56+T58)</f>
        <v>0</v>
      </c>
      <c r="Q50" s="99">
        <f>SUM(S53+T56+S58)</f>
        <v>0</v>
      </c>
      <c r="R50" s="100">
        <f>SUM(P50-Q50)</f>
        <v>0</v>
      </c>
      <c r="S50" s="101">
        <f>SUM(Z50+AA50+AB50)</f>
        <v>0</v>
      </c>
      <c r="T50" s="102">
        <f>SUM(AC50+AD50+AE50)</f>
        <v>0</v>
      </c>
      <c r="U50" s="46"/>
      <c r="V50" s="47"/>
      <c r="W50" s="304" t="e">
        <f>M50/N50</f>
        <v>#DIV/0!</v>
      </c>
      <c r="X50" s="305" t="e">
        <f>P50/Q50</f>
        <v>#DIV/0!</v>
      </c>
      <c r="Y50" s="68"/>
      <c r="Z50" s="69">
        <f>IF(T53&gt;2,1,0)</f>
        <v>0</v>
      </c>
      <c r="AA50" s="69">
        <f>IF(S56&gt;2,1,0)</f>
        <v>0</v>
      </c>
      <c r="AB50" s="69">
        <f>IF(T58&gt;2,1,0)</f>
        <v>0</v>
      </c>
      <c r="AC50" s="69">
        <f>IF(S53=3,1,0)</f>
        <v>0</v>
      </c>
      <c r="AD50" s="69">
        <f>IF(T56=3,1,0)</f>
        <v>0</v>
      </c>
      <c r="AE50" s="69">
        <f>IF(S58=3,1,0)</f>
        <v>0</v>
      </c>
    </row>
    <row r="51" spans="21:24" s="44" customFormat="1" ht="12">
      <c r="U51" s="46"/>
      <c r="V51" s="132"/>
      <c r="W51" s="302"/>
      <c r="X51" s="106"/>
    </row>
    <row r="52" spans="1:24" s="44" customFormat="1" ht="12">
      <c r="A52" s="364" t="s">
        <v>67</v>
      </c>
      <c r="B52" s="364"/>
      <c r="C52" s="372" t="s">
        <v>4</v>
      </c>
      <c r="D52" s="372"/>
      <c r="E52" s="366" t="s">
        <v>68</v>
      </c>
      <c r="F52" s="366"/>
      <c r="G52" s="366"/>
      <c r="H52" s="366"/>
      <c r="I52" s="367" t="s">
        <v>69</v>
      </c>
      <c r="J52" s="367"/>
      <c r="K52" s="368" t="s">
        <v>70</v>
      </c>
      <c r="L52" s="368"/>
      <c r="M52" s="364" t="s">
        <v>71</v>
      </c>
      <c r="N52" s="364"/>
      <c r="O52" s="364" t="s">
        <v>72</v>
      </c>
      <c r="P52" s="364"/>
      <c r="Q52" s="367" t="s">
        <v>73</v>
      </c>
      <c r="R52" s="367"/>
      <c r="S52" s="364" t="s">
        <v>74</v>
      </c>
      <c r="T52" s="364"/>
      <c r="U52" s="107"/>
      <c r="V52" s="108"/>
      <c r="W52" s="302"/>
      <c r="X52" s="106"/>
    </row>
    <row r="53" spans="1:31" s="44" customFormat="1" ht="12">
      <c r="A53" s="356">
        <v>1</v>
      </c>
      <c r="B53" s="356"/>
      <c r="C53" s="357">
        <f>B47</f>
        <v>0</v>
      </c>
      <c r="D53" s="357"/>
      <c r="E53" s="365">
        <f>B50</f>
        <v>0</v>
      </c>
      <c r="F53" s="365"/>
      <c r="G53" s="365"/>
      <c r="H53" s="365"/>
      <c r="I53" s="306"/>
      <c r="J53" s="307"/>
      <c r="K53" s="308"/>
      <c r="L53" s="59"/>
      <c r="M53" s="308"/>
      <c r="N53" s="307"/>
      <c r="O53" s="308"/>
      <c r="P53" s="307"/>
      <c r="Q53" s="308"/>
      <c r="R53" s="307"/>
      <c r="S53" s="309"/>
      <c r="T53" s="310"/>
      <c r="U53" s="114"/>
      <c r="V53" s="115"/>
      <c r="W53" s="303"/>
      <c r="X53" s="117"/>
      <c r="Y53" s="118"/>
      <c r="Z53" s="69">
        <f aca="true" t="shared" si="18" ref="Z53:Z58">IF(I53&gt;J53,1,0)</f>
        <v>0</v>
      </c>
      <c r="AA53" s="69">
        <f aca="true" t="shared" si="19" ref="AA53:AA58">IF(K53&gt;L53,1,0)</f>
        <v>0</v>
      </c>
      <c r="AB53" s="69">
        <f aca="true" t="shared" si="20" ref="AB53:AB58">IF(M53&gt;N53,1,0)</f>
        <v>0</v>
      </c>
      <c r="AC53" s="69">
        <f aca="true" t="shared" si="21" ref="AC53:AC58">IF(I53&lt;J53,1,0)</f>
        <v>0</v>
      </c>
      <c r="AD53" s="69">
        <f aca="true" t="shared" si="22" ref="AD53:AD58">IF(K53&lt;L53,1,0)</f>
        <v>0</v>
      </c>
      <c r="AE53" s="69">
        <f aca="true" t="shared" si="23" ref="AE53:AE58">IF(M53&lt;N53,1,0)</f>
        <v>0</v>
      </c>
    </row>
    <row r="54" spans="1:31" s="44" customFormat="1" ht="12">
      <c r="A54" s="356"/>
      <c r="B54" s="356"/>
      <c r="C54" s="359">
        <f>B48</f>
        <v>0</v>
      </c>
      <c r="D54" s="359"/>
      <c r="E54" s="360">
        <f>B49</f>
        <v>0</v>
      </c>
      <c r="F54" s="360"/>
      <c r="G54" s="360"/>
      <c r="H54" s="360"/>
      <c r="I54" s="311"/>
      <c r="J54" s="312"/>
      <c r="K54" s="313"/>
      <c r="L54" s="314"/>
      <c r="M54" s="313"/>
      <c r="N54" s="312"/>
      <c r="O54" s="313"/>
      <c r="P54" s="312"/>
      <c r="Q54" s="313"/>
      <c r="R54" s="312"/>
      <c r="S54" s="315"/>
      <c r="T54" s="316"/>
      <c r="U54" s="114"/>
      <c r="V54" s="115"/>
      <c r="W54" s="303"/>
      <c r="X54" s="117"/>
      <c r="Y54" s="118"/>
      <c r="Z54" s="69">
        <f t="shared" si="18"/>
        <v>0</v>
      </c>
      <c r="AA54" s="69">
        <f t="shared" si="19"/>
        <v>0</v>
      </c>
      <c r="AB54" s="69">
        <f t="shared" si="20"/>
        <v>0</v>
      </c>
      <c r="AC54" s="69">
        <f t="shared" si="21"/>
        <v>0</v>
      </c>
      <c r="AD54" s="69">
        <f t="shared" si="22"/>
        <v>0</v>
      </c>
      <c r="AE54" s="69">
        <f t="shared" si="23"/>
        <v>0</v>
      </c>
    </row>
    <row r="55" spans="1:31" s="44" customFormat="1" ht="12">
      <c r="A55" s="356">
        <v>2</v>
      </c>
      <c r="B55" s="356"/>
      <c r="C55" s="357">
        <f>B47</f>
        <v>0</v>
      </c>
      <c r="D55" s="357"/>
      <c r="E55" s="358">
        <f>B48</f>
        <v>0</v>
      </c>
      <c r="F55" s="358"/>
      <c r="G55" s="358"/>
      <c r="H55" s="358"/>
      <c r="I55" s="306"/>
      <c r="J55" s="307"/>
      <c r="K55" s="308"/>
      <c r="L55" s="59"/>
      <c r="M55" s="308"/>
      <c r="N55" s="307"/>
      <c r="O55" s="308"/>
      <c r="P55" s="307"/>
      <c r="Q55" s="308"/>
      <c r="R55" s="307"/>
      <c r="S55" s="309"/>
      <c r="T55" s="310"/>
      <c r="U55" s="114"/>
      <c r="V55" s="115"/>
      <c r="W55" s="303"/>
      <c r="X55" s="117"/>
      <c r="Y55" s="118"/>
      <c r="Z55" s="69">
        <f t="shared" si="18"/>
        <v>0</v>
      </c>
      <c r="AA55" s="69">
        <f t="shared" si="19"/>
        <v>0</v>
      </c>
      <c r="AB55" s="69">
        <f t="shared" si="20"/>
        <v>0</v>
      </c>
      <c r="AC55" s="69">
        <f t="shared" si="21"/>
        <v>0</v>
      </c>
      <c r="AD55" s="69">
        <f t="shared" si="22"/>
        <v>0</v>
      </c>
      <c r="AE55" s="69">
        <f t="shared" si="23"/>
        <v>0</v>
      </c>
    </row>
    <row r="56" spans="1:31" s="44" customFormat="1" ht="12">
      <c r="A56" s="356"/>
      <c r="B56" s="356"/>
      <c r="C56" s="359">
        <f>B50</f>
        <v>0</v>
      </c>
      <c r="D56" s="359"/>
      <c r="E56" s="360">
        <f>B49</f>
        <v>0</v>
      </c>
      <c r="F56" s="360"/>
      <c r="G56" s="360"/>
      <c r="H56" s="360"/>
      <c r="I56" s="311"/>
      <c r="J56" s="312"/>
      <c r="K56" s="313"/>
      <c r="L56" s="314"/>
      <c r="M56" s="313"/>
      <c r="N56" s="312"/>
      <c r="O56" s="317"/>
      <c r="P56" s="318"/>
      <c r="Q56" s="317"/>
      <c r="R56" s="318"/>
      <c r="S56" s="315"/>
      <c r="T56" s="316"/>
      <c r="U56" s="114"/>
      <c r="V56" s="115"/>
      <c r="W56" s="303"/>
      <c r="X56" s="117"/>
      <c r="Y56" s="118"/>
      <c r="Z56" s="69">
        <f t="shared" si="18"/>
        <v>0</v>
      </c>
      <c r="AA56" s="69">
        <f t="shared" si="19"/>
        <v>0</v>
      </c>
      <c r="AB56" s="69">
        <f t="shared" si="20"/>
        <v>0</v>
      </c>
      <c r="AC56" s="69">
        <f t="shared" si="21"/>
        <v>0</v>
      </c>
      <c r="AD56" s="69">
        <f t="shared" si="22"/>
        <v>0</v>
      </c>
      <c r="AE56" s="69">
        <f t="shared" si="23"/>
        <v>0</v>
      </c>
    </row>
    <row r="57" spans="1:31" s="44" customFormat="1" ht="12">
      <c r="A57" s="361">
        <v>3</v>
      </c>
      <c r="B57" s="361"/>
      <c r="C57" s="357">
        <f>B49</f>
        <v>0</v>
      </c>
      <c r="D57" s="357"/>
      <c r="E57" s="358">
        <f>B47</f>
        <v>0</v>
      </c>
      <c r="F57" s="358"/>
      <c r="G57" s="358"/>
      <c r="H57" s="358"/>
      <c r="I57" s="306"/>
      <c r="J57" s="307"/>
      <c r="K57" s="308"/>
      <c r="L57" s="59"/>
      <c r="M57" s="308"/>
      <c r="N57" s="307"/>
      <c r="O57" s="308"/>
      <c r="P57" s="307"/>
      <c r="Q57" s="308"/>
      <c r="R57" s="307"/>
      <c r="S57" s="309"/>
      <c r="T57" s="310"/>
      <c r="U57" s="114"/>
      <c r="V57" s="115"/>
      <c r="W57" s="303"/>
      <c r="X57" s="117"/>
      <c r="Y57" s="118"/>
      <c r="Z57" s="69">
        <f t="shared" si="18"/>
        <v>0</v>
      </c>
      <c r="AA57" s="69">
        <f t="shared" si="19"/>
        <v>0</v>
      </c>
      <c r="AB57" s="69">
        <f t="shared" si="20"/>
        <v>0</v>
      </c>
      <c r="AC57" s="69">
        <f t="shared" si="21"/>
        <v>0</v>
      </c>
      <c r="AD57" s="69">
        <f t="shared" si="22"/>
        <v>0</v>
      </c>
      <c r="AE57" s="69">
        <f t="shared" si="23"/>
        <v>0</v>
      </c>
    </row>
    <row r="58" spans="1:31" s="44" customFormat="1" ht="12">
      <c r="A58" s="361"/>
      <c r="B58" s="361"/>
      <c r="C58" s="362">
        <f>B48</f>
        <v>0</v>
      </c>
      <c r="D58" s="362"/>
      <c r="E58" s="363">
        <f>B50</f>
        <v>0</v>
      </c>
      <c r="F58" s="363"/>
      <c r="G58" s="363"/>
      <c r="H58" s="363"/>
      <c r="I58" s="93"/>
      <c r="J58" s="319"/>
      <c r="K58" s="320"/>
      <c r="L58" s="94"/>
      <c r="M58" s="320"/>
      <c r="N58" s="319"/>
      <c r="O58" s="321"/>
      <c r="P58" s="322"/>
      <c r="Q58" s="321"/>
      <c r="R58" s="322"/>
      <c r="S58" s="323"/>
      <c r="T58" s="102"/>
      <c r="U58" s="114"/>
      <c r="V58" s="115"/>
      <c r="W58" s="303"/>
      <c r="X58" s="117"/>
      <c r="Y58" s="118"/>
      <c r="Z58" s="69">
        <f t="shared" si="18"/>
        <v>0</v>
      </c>
      <c r="AA58" s="69">
        <f t="shared" si="19"/>
        <v>0</v>
      </c>
      <c r="AB58" s="69">
        <f t="shared" si="20"/>
        <v>0</v>
      </c>
      <c r="AC58" s="69">
        <f t="shared" si="21"/>
        <v>0</v>
      </c>
      <c r="AD58" s="69">
        <f t="shared" si="22"/>
        <v>0</v>
      </c>
      <c r="AE58" s="69">
        <f t="shared" si="23"/>
        <v>0</v>
      </c>
    </row>
    <row r="59" spans="1:24" s="132" customFormat="1" ht="12">
      <c r="A59" s="142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46"/>
      <c r="W59" s="302"/>
      <c r="X59" s="143"/>
    </row>
    <row r="60" spans="1:25" s="44" customFormat="1" ht="12">
      <c r="A60" s="364" t="s">
        <v>78</v>
      </c>
      <c r="B60" s="364"/>
      <c r="C60" s="364"/>
      <c r="D60" s="364"/>
      <c r="E60" s="372">
        <v>1</v>
      </c>
      <c r="F60" s="372"/>
      <c r="G60" s="374">
        <v>2</v>
      </c>
      <c r="H60" s="374"/>
      <c r="I60" s="375">
        <v>3</v>
      </c>
      <c r="J60" s="375"/>
      <c r="K60" s="376">
        <v>4</v>
      </c>
      <c r="L60" s="376"/>
      <c r="M60" s="377" t="s">
        <v>61</v>
      </c>
      <c r="N60" s="377"/>
      <c r="O60" s="377"/>
      <c r="P60" s="378" t="s">
        <v>62</v>
      </c>
      <c r="Q60" s="378"/>
      <c r="R60" s="378"/>
      <c r="S60" s="364" t="s">
        <v>63</v>
      </c>
      <c r="T60" s="364"/>
      <c r="U60" s="46" t="s">
        <v>64</v>
      </c>
      <c r="V60" s="45"/>
      <c r="W60" s="48" t="s">
        <v>65</v>
      </c>
      <c r="X60" s="48" t="s">
        <v>66</v>
      </c>
      <c r="Y60" s="49"/>
    </row>
    <row r="61" spans="1:31" s="44" customFormat="1" ht="12">
      <c r="A61" s="50">
        <v>1</v>
      </c>
      <c r="B61" s="369">
        <f>POMOĆ!B6</f>
        <v>0</v>
      </c>
      <c r="C61" s="369"/>
      <c r="D61" s="369"/>
      <c r="E61" s="51"/>
      <c r="F61" s="52"/>
      <c r="G61" s="53">
        <f>S69</f>
        <v>0</v>
      </c>
      <c r="H61" s="54">
        <f>T69</f>
        <v>0</v>
      </c>
      <c r="I61" s="55">
        <f>T71</f>
        <v>0</v>
      </c>
      <c r="J61" s="56">
        <f>S71</f>
        <v>0</v>
      </c>
      <c r="K61" s="55">
        <f>S67</f>
        <v>0</v>
      </c>
      <c r="L61" s="57">
        <f>T67</f>
        <v>0</v>
      </c>
      <c r="M61" s="58">
        <f>I67+K67+M67+O67+Q67+I69+K69+M69+O69+Q69+J71+L71+N71+P71+R71</f>
        <v>0</v>
      </c>
      <c r="N61" s="59">
        <f>J67+L67+N67+P67+R67+J69+L69+N69+P69+R69+I71+K71+M71+O71+Q71</f>
        <v>0</v>
      </c>
      <c r="O61" s="60">
        <f>SUM(M61-N61)</f>
        <v>0</v>
      </c>
      <c r="P61" s="61">
        <f>SUM(S67+S69+T71)</f>
        <v>0</v>
      </c>
      <c r="Q61" s="62">
        <f>SUM(T67+T69+S71)</f>
        <v>0</v>
      </c>
      <c r="R61" s="63">
        <f>SUM(P61-Q61)</f>
        <v>0</v>
      </c>
      <c r="S61" s="64">
        <f>SUM(Z61+AA61+AB61)</f>
        <v>0</v>
      </c>
      <c r="T61" s="65">
        <f>SUM(AC61+AD61+AE61)</f>
        <v>0</v>
      </c>
      <c r="U61" s="46"/>
      <c r="V61" s="45"/>
      <c r="W61" s="304" t="e">
        <f>M61/N61</f>
        <v>#DIV/0!</v>
      </c>
      <c r="X61" s="305" t="e">
        <f>P61/Q61</f>
        <v>#DIV/0!</v>
      </c>
      <c r="Y61" s="68"/>
      <c r="Z61" s="69">
        <f>IF(S67&gt;2,1,0)</f>
        <v>0</v>
      </c>
      <c r="AA61" s="69">
        <f>IF(S69&gt;2,1,0)</f>
        <v>0</v>
      </c>
      <c r="AB61" s="69">
        <f>IF(T71&gt;2,1,0)</f>
        <v>0</v>
      </c>
      <c r="AC61" s="69">
        <f>IF(IF(T67=3,1,0),1,0)</f>
        <v>0</v>
      </c>
      <c r="AD61" s="69">
        <f>IF(IF(T69=3,1,0),1,0)</f>
        <v>0</v>
      </c>
      <c r="AE61" s="69">
        <f>IF(IF(S71=3,1,0),1,0)</f>
        <v>0</v>
      </c>
    </row>
    <row r="62" spans="1:31" s="44" customFormat="1" ht="12">
      <c r="A62" s="72">
        <v>2</v>
      </c>
      <c r="B62" s="370">
        <f>POMOĆ!B40</f>
        <v>0</v>
      </c>
      <c r="C62" s="370"/>
      <c r="D62" s="370"/>
      <c r="E62" s="73">
        <f>T69</f>
        <v>0</v>
      </c>
      <c r="F62" s="74">
        <f>S69</f>
        <v>0</v>
      </c>
      <c r="G62" s="75"/>
      <c r="H62" s="76"/>
      <c r="I62" s="77">
        <f>S68</f>
        <v>0</v>
      </c>
      <c r="J62" s="74">
        <f>T68</f>
        <v>0</v>
      </c>
      <c r="K62" s="77">
        <f>S72</f>
        <v>0</v>
      </c>
      <c r="L62" s="78">
        <f>T72</f>
        <v>0</v>
      </c>
      <c r="M62" s="74">
        <f>I68+K68+M68+O68+Q68+J69+L69+N69+P69+R69+I72+K72+M72+O72+Q72</f>
        <v>0</v>
      </c>
      <c r="N62" s="77">
        <f>J68+L68+N68+P68+R68+I69+K69+M69+O69+Q69+J72+L72+N72+P72+R72</f>
        <v>0</v>
      </c>
      <c r="O62" s="79">
        <f>SUM(M62-N62)</f>
        <v>0</v>
      </c>
      <c r="P62" s="80">
        <f>SUM(S68+T69+S72)</f>
        <v>0</v>
      </c>
      <c r="Q62" s="81">
        <f>SUM(T68+S69+T72)</f>
        <v>0</v>
      </c>
      <c r="R62" s="82">
        <f>SUM(P62-Q62)</f>
        <v>0</v>
      </c>
      <c r="S62" s="83">
        <f>SUM(Z62+AA62+AB62)</f>
        <v>0</v>
      </c>
      <c r="T62" s="84">
        <f>SUM(AC62+AD62+AE62)</f>
        <v>0</v>
      </c>
      <c r="U62" s="46"/>
      <c r="V62" s="47"/>
      <c r="W62" s="304" t="e">
        <f>M62/N62</f>
        <v>#DIV/0!</v>
      </c>
      <c r="X62" s="305" t="e">
        <f>P62/Q62</f>
        <v>#DIV/0!</v>
      </c>
      <c r="Y62" s="68"/>
      <c r="Z62" s="69">
        <f>IF(S68&gt;2,1,0)</f>
        <v>0</v>
      </c>
      <c r="AA62" s="69">
        <f>IF(T69&gt;2,1,0)</f>
        <v>0</v>
      </c>
      <c r="AB62" s="69">
        <f>IF(S72&gt;2,1,0)</f>
        <v>0</v>
      </c>
      <c r="AC62" s="69">
        <f>IF(T68=3,1,0)</f>
        <v>0</v>
      </c>
      <c r="AD62" s="69">
        <f>IF(S69=3,1,0)</f>
        <v>0</v>
      </c>
      <c r="AE62" s="69">
        <f>IF(T72=3,1,0)</f>
        <v>0</v>
      </c>
    </row>
    <row r="63" spans="1:31" s="44" customFormat="1" ht="12">
      <c r="A63" s="72">
        <v>3</v>
      </c>
      <c r="B63" s="370">
        <f>POMOĆ!B23</f>
        <v>0</v>
      </c>
      <c r="C63" s="370"/>
      <c r="D63" s="370"/>
      <c r="E63" s="73">
        <f>S71</f>
        <v>0</v>
      </c>
      <c r="F63" s="85">
        <f>T71</f>
        <v>0</v>
      </c>
      <c r="G63" s="77">
        <f>T68</f>
        <v>0</v>
      </c>
      <c r="H63" s="86">
        <f>S68</f>
        <v>0</v>
      </c>
      <c r="I63" s="87"/>
      <c r="J63" s="88"/>
      <c r="K63" s="77">
        <f>T70</f>
        <v>0</v>
      </c>
      <c r="L63" s="78">
        <f>S70</f>
        <v>0</v>
      </c>
      <c r="M63" s="74">
        <f>J68+L68+N68+P68+R68+J70+L70+N70+P70+R70+I71+K71+M71+O71+Q71</f>
        <v>0</v>
      </c>
      <c r="N63" s="77">
        <f>I68+K68+M68+O68+Q68+I70+K70+M70+O70+Q70+J71+L71+N71+P71+R71</f>
        <v>0</v>
      </c>
      <c r="O63" s="79">
        <f>SUM(M63-N63)</f>
        <v>0</v>
      </c>
      <c r="P63" s="80">
        <f>SUM(T68+T70+S71)</f>
        <v>0</v>
      </c>
      <c r="Q63" s="81">
        <f>SUM(S68+S70+T71)</f>
        <v>0</v>
      </c>
      <c r="R63" s="82">
        <f>SUM(P63-Q63)</f>
        <v>0</v>
      </c>
      <c r="S63" s="83">
        <f>SUM(Z63+AA63+AB63)</f>
        <v>0</v>
      </c>
      <c r="T63" s="84">
        <f>SUM(AC63+AD63+AE63)</f>
        <v>0</v>
      </c>
      <c r="U63" s="46"/>
      <c r="V63" s="47"/>
      <c r="W63" s="304" t="e">
        <f>M63/N63</f>
        <v>#DIV/0!</v>
      </c>
      <c r="X63" s="305" t="e">
        <f>P63/Q63</f>
        <v>#DIV/0!</v>
      </c>
      <c r="Y63" s="68"/>
      <c r="Z63" s="69">
        <f>IF(T68&gt;2,1,0)</f>
        <v>0</v>
      </c>
      <c r="AA63" s="69">
        <f>IF(T70&gt;2,1,0)</f>
        <v>0</v>
      </c>
      <c r="AB63" s="69">
        <f>IF(S71&gt;2,1,0)</f>
        <v>0</v>
      </c>
      <c r="AC63" s="69">
        <f>IF(S68=3,1,0)</f>
        <v>0</v>
      </c>
      <c r="AD63" s="69">
        <f>IF(S70=3,1,0)</f>
        <v>0</v>
      </c>
      <c r="AE63" s="69">
        <f>IF(T71=3,1,0)</f>
        <v>0</v>
      </c>
    </row>
    <row r="64" spans="1:31" s="44" customFormat="1" ht="12">
      <c r="A64" s="89">
        <v>4</v>
      </c>
      <c r="B64" s="371">
        <f>POMOĆ!B56</f>
        <v>0</v>
      </c>
      <c r="C64" s="371"/>
      <c r="D64" s="371"/>
      <c r="E64" s="90">
        <f>T67</f>
        <v>0</v>
      </c>
      <c r="F64" s="91">
        <f>S67</f>
        <v>0</v>
      </c>
      <c r="G64" s="92">
        <f>T72</f>
        <v>0</v>
      </c>
      <c r="H64" s="93">
        <f>S72</f>
        <v>0</v>
      </c>
      <c r="I64" s="94">
        <f>S70</f>
        <v>0</v>
      </c>
      <c r="J64" s="93">
        <f>T70</f>
        <v>0</v>
      </c>
      <c r="K64" s="95"/>
      <c r="L64" s="96"/>
      <c r="M64" s="93">
        <f>J67+L67+N67+P67+R67+I70+K70+M70+O70+Q70+J72+L72+N72+P72+R72</f>
        <v>0</v>
      </c>
      <c r="N64" s="94">
        <f>I67+K67+M67+O67+Q67+J70+L70+N70+P70+R70+I72+K72+M72+O72+Q72</f>
        <v>0</v>
      </c>
      <c r="O64" s="97">
        <f>SUM(M64-N64)</f>
        <v>0</v>
      </c>
      <c r="P64" s="98">
        <f>SUM(T67+S70+T72)</f>
        <v>0</v>
      </c>
      <c r="Q64" s="99">
        <f>SUM(S67+T70+S72)</f>
        <v>0</v>
      </c>
      <c r="R64" s="100">
        <f>SUM(P64-Q64)</f>
        <v>0</v>
      </c>
      <c r="S64" s="101">
        <f>SUM(Z64+AA64+AB64)</f>
        <v>0</v>
      </c>
      <c r="T64" s="102">
        <f>SUM(AC64+AD64+AE64)</f>
        <v>0</v>
      </c>
      <c r="U64" s="46"/>
      <c r="V64" s="47"/>
      <c r="W64" s="304" t="e">
        <f>M64/N64</f>
        <v>#DIV/0!</v>
      </c>
      <c r="X64" s="305" t="e">
        <f>P64/Q64</f>
        <v>#DIV/0!</v>
      </c>
      <c r="Y64" s="68"/>
      <c r="Z64" s="69">
        <f>IF(T67&gt;2,1,0)</f>
        <v>0</v>
      </c>
      <c r="AA64" s="69">
        <f>IF(S70&gt;2,1,0)</f>
        <v>0</v>
      </c>
      <c r="AB64" s="69">
        <f>IF(T72&gt;2,1,0)</f>
        <v>0</v>
      </c>
      <c r="AC64" s="69">
        <f>IF(S67=3,1,0)</f>
        <v>0</v>
      </c>
      <c r="AD64" s="69">
        <f>IF(T70=3,1,0)</f>
        <v>0</v>
      </c>
      <c r="AE64" s="69">
        <f>IF(S72=3,1,0)</f>
        <v>0</v>
      </c>
    </row>
    <row r="65" spans="21:24" s="44" customFormat="1" ht="12">
      <c r="U65" s="46"/>
      <c r="V65" s="132"/>
      <c r="W65" s="302"/>
      <c r="X65" s="106"/>
    </row>
    <row r="66" spans="1:24" s="44" customFormat="1" ht="12">
      <c r="A66" s="364" t="s">
        <v>67</v>
      </c>
      <c r="B66" s="364"/>
      <c r="C66" s="372" t="s">
        <v>4</v>
      </c>
      <c r="D66" s="372"/>
      <c r="E66" s="366" t="s">
        <v>68</v>
      </c>
      <c r="F66" s="366"/>
      <c r="G66" s="366"/>
      <c r="H66" s="366"/>
      <c r="I66" s="367" t="s">
        <v>69</v>
      </c>
      <c r="J66" s="367"/>
      <c r="K66" s="368" t="s">
        <v>70</v>
      </c>
      <c r="L66" s="368"/>
      <c r="M66" s="364" t="s">
        <v>71</v>
      </c>
      <c r="N66" s="364"/>
      <c r="O66" s="364" t="s">
        <v>72</v>
      </c>
      <c r="P66" s="364"/>
      <c r="Q66" s="367" t="s">
        <v>73</v>
      </c>
      <c r="R66" s="367"/>
      <c r="S66" s="364" t="s">
        <v>74</v>
      </c>
      <c r="T66" s="364"/>
      <c r="U66" s="107"/>
      <c r="V66" s="108"/>
      <c r="W66" s="302"/>
      <c r="X66" s="106"/>
    </row>
    <row r="67" spans="1:31" s="44" customFormat="1" ht="12">
      <c r="A67" s="356">
        <v>1</v>
      </c>
      <c r="B67" s="356"/>
      <c r="C67" s="357">
        <f>B61</f>
        <v>0</v>
      </c>
      <c r="D67" s="357"/>
      <c r="E67" s="365">
        <f>B64</f>
        <v>0</v>
      </c>
      <c r="F67" s="365"/>
      <c r="G67" s="365"/>
      <c r="H67" s="365"/>
      <c r="I67" s="306"/>
      <c r="J67" s="307"/>
      <c r="K67" s="308"/>
      <c r="L67" s="59"/>
      <c r="M67" s="308"/>
      <c r="N67" s="307"/>
      <c r="O67" s="308"/>
      <c r="P67" s="307"/>
      <c r="Q67" s="308"/>
      <c r="R67" s="307"/>
      <c r="S67" s="309"/>
      <c r="T67" s="310"/>
      <c r="U67" s="114"/>
      <c r="V67" s="115"/>
      <c r="W67" s="303"/>
      <c r="X67" s="117"/>
      <c r="Y67" s="118"/>
      <c r="Z67" s="69">
        <f aca="true" t="shared" si="24" ref="Z67:Z72">IF(I67&gt;J67,1,0)</f>
        <v>0</v>
      </c>
      <c r="AA67" s="69">
        <f aca="true" t="shared" si="25" ref="AA67:AA72">IF(K67&gt;L67,1,0)</f>
        <v>0</v>
      </c>
      <c r="AB67" s="69">
        <f aca="true" t="shared" si="26" ref="AB67:AB72">IF(M67&gt;N67,1,0)</f>
        <v>0</v>
      </c>
      <c r="AC67" s="69">
        <f aca="true" t="shared" si="27" ref="AC67:AC72">IF(I67&lt;J67,1,0)</f>
        <v>0</v>
      </c>
      <c r="AD67" s="69">
        <f aca="true" t="shared" si="28" ref="AD67:AD72">IF(K67&lt;L67,1,0)</f>
        <v>0</v>
      </c>
      <c r="AE67" s="69">
        <f aca="true" t="shared" si="29" ref="AE67:AE72">IF(M67&lt;N67,1,0)</f>
        <v>0</v>
      </c>
    </row>
    <row r="68" spans="1:31" s="44" customFormat="1" ht="12">
      <c r="A68" s="356"/>
      <c r="B68" s="356"/>
      <c r="C68" s="359">
        <f>B62</f>
        <v>0</v>
      </c>
      <c r="D68" s="359"/>
      <c r="E68" s="360">
        <f>B63</f>
        <v>0</v>
      </c>
      <c r="F68" s="360"/>
      <c r="G68" s="360"/>
      <c r="H68" s="360"/>
      <c r="I68" s="311"/>
      <c r="J68" s="312"/>
      <c r="K68" s="313"/>
      <c r="L68" s="314"/>
      <c r="M68" s="313"/>
      <c r="N68" s="312"/>
      <c r="O68" s="313"/>
      <c r="P68" s="312"/>
      <c r="Q68" s="313"/>
      <c r="R68" s="312"/>
      <c r="S68" s="315"/>
      <c r="T68" s="316"/>
      <c r="U68" s="114"/>
      <c r="V68" s="115"/>
      <c r="W68" s="303"/>
      <c r="X68" s="117"/>
      <c r="Y68" s="118"/>
      <c r="Z68" s="69">
        <f t="shared" si="24"/>
        <v>0</v>
      </c>
      <c r="AA68" s="69">
        <f t="shared" si="25"/>
        <v>0</v>
      </c>
      <c r="AB68" s="69">
        <f t="shared" si="26"/>
        <v>0</v>
      </c>
      <c r="AC68" s="69">
        <f t="shared" si="27"/>
        <v>0</v>
      </c>
      <c r="AD68" s="69">
        <f t="shared" si="28"/>
        <v>0</v>
      </c>
      <c r="AE68" s="69">
        <f t="shared" si="29"/>
        <v>0</v>
      </c>
    </row>
    <row r="69" spans="1:31" s="44" customFormat="1" ht="12">
      <c r="A69" s="356">
        <v>2</v>
      </c>
      <c r="B69" s="356"/>
      <c r="C69" s="357">
        <f>B61</f>
        <v>0</v>
      </c>
      <c r="D69" s="357"/>
      <c r="E69" s="358">
        <f>B62</f>
        <v>0</v>
      </c>
      <c r="F69" s="358"/>
      <c r="G69" s="358"/>
      <c r="H69" s="358"/>
      <c r="I69" s="306"/>
      <c r="J69" s="307"/>
      <c r="K69" s="308"/>
      <c r="L69" s="59"/>
      <c r="M69" s="308"/>
      <c r="N69" s="307"/>
      <c r="O69" s="308"/>
      <c r="P69" s="307"/>
      <c r="Q69" s="308"/>
      <c r="R69" s="307"/>
      <c r="S69" s="309"/>
      <c r="T69" s="310"/>
      <c r="U69" s="114"/>
      <c r="V69" s="115"/>
      <c r="W69" s="303"/>
      <c r="X69" s="117"/>
      <c r="Y69" s="118"/>
      <c r="Z69" s="69">
        <f t="shared" si="24"/>
        <v>0</v>
      </c>
      <c r="AA69" s="69">
        <f t="shared" si="25"/>
        <v>0</v>
      </c>
      <c r="AB69" s="69">
        <f t="shared" si="26"/>
        <v>0</v>
      </c>
      <c r="AC69" s="69">
        <f t="shared" si="27"/>
        <v>0</v>
      </c>
      <c r="AD69" s="69">
        <f t="shared" si="28"/>
        <v>0</v>
      </c>
      <c r="AE69" s="69">
        <f t="shared" si="29"/>
        <v>0</v>
      </c>
    </row>
    <row r="70" spans="1:31" s="44" customFormat="1" ht="12">
      <c r="A70" s="356"/>
      <c r="B70" s="356"/>
      <c r="C70" s="359">
        <f>B64</f>
        <v>0</v>
      </c>
      <c r="D70" s="359"/>
      <c r="E70" s="360">
        <f>B63</f>
        <v>0</v>
      </c>
      <c r="F70" s="360"/>
      <c r="G70" s="360"/>
      <c r="H70" s="360"/>
      <c r="I70" s="311"/>
      <c r="J70" s="312"/>
      <c r="K70" s="313"/>
      <c r="L70" s="314"/>
      <c r="M70" s="313"/>
      <c r="N70" s="312"/>
      <c r="O70" s="317"/>
      <c r="P70" s="318"/>
      <c r="Q70" s="317"/>
      <c r="R70" s="318"/>
      <c r="S70" s="315"/>
      <c r="T70" s="316"/>
      <c r="U70" s="114"/>
      <c r="V70" s="115"/>
      <c r="W70" s="303"/>
      <c r="X70" s="117"/>
      <c r="Y70" s="118"/>
      <c r="Z70" s="69">
        <f t="shared" si="24"/>
        <v>0</v>
      </c>
      <c r="AA70" s="69">
        <f t="shared" si="25"/>
        <v>0</v>
      </c>
      <c r="AB70" s="69">
        <f t="shared" si="26"/>
        <v>0</v>
      </c>
      <c r="AC70" s="69">
        <f t="shared" si="27"/>
        <v>0</v>
      </c>
      <c r="AD70" s="69">
        <f t="shared" si="28"/>
        <v>0</v>
      </c>
      <c r="AE70" s="69">
        <f t="shared" si="29"/>
        <v>0</v>
      </c>
    </row>
    <row r="71" spans="1:31" s="44" customFormat="1" ht="12">
      <c r="A71" s="361">
        <v>3</v>
      </c>
      <c r="B71" s="361"/>
      <c r="C71" s="357">
        <f>B63</f>
        <v>0</v>
      </c>
      <c r="D71" s="357"/>
      <c r="E71" s="358">
        <f>B61</f>
        <v>0</v>
      </c>
      <c r="F71" s="358"/>
      <c r="G71" s="358"/>
      <c r="H71" s="358"/>
      <c r="I71" s="306"/>
      <c r="J71" s="307"/>
      <c r="K71" s="308"/>
      <c r="L71" s="59"/>
      <c r="M71" s="308"/>
      <c r="N71" s="307"/>
      <c r="O71" s="308"/>
      <c r="P71" s="307"/>
      <c r="Q71" s="308"/>
      <c r="R71" s="307"/>
      <c r="S71" s="309"/>
      <c r="T71" s="310"/>
      <c r="U71" s="114"/>
      <c r="V71" s="115"/>
      <c r="W71" s="303"/>
      <c r="X71" s="117"/>
      <c r="Y71" s="118"/>
      <c r="Z71" s="69">
        <f t="shared" si="24"/>
        <v>0</v>
      </c>
      <c r="AA71" s="69">
        <f t="shared" si="25"/>
        <v>0</v>
      </c>
      <c r="AB71" s="69">
        <f t="shared" si="26"/>
        <v>0</v>
      </c>
      <c r="AC71" s="69">
        <f t="shared" si="27"/>
        <v>0</v>
      </c>
      <c r="AD71" s="69">
        <f t="shared" si="28"/>
        <v>0</v>
      </c>
      <c r="AE71" s="69">
        <f t="shared" si="29"/>
        <v>0</v>
      </c>
    </row>
    <row r="72" spans="1:31" s="44" customFormat="1" ht="12">
      <c r="A72" s="361"/>
      <c r="B72" s="361"/>
      <c r="C72" s="362">
        <f>B62</f>
        <v>0</v>
      </c>
      <c r="D72" s="362"/>
      <c r="E72" s="363">
        <f>B64</f>
        <v>0</v>
      </c>
      <c r="F72" s="363"/>
      <c r="G72" s="363"/>
      <c r="H72" s="363"/>
      <c r="I72" s="93"/>
      <c r="J72" s="319"/>
      <c r="K72" s="320"/>
      <c r="L72" s="94"/>
      <c r="M72" s="320"/>
      <c r="N72" s="319"/>
      <c r="O72" s="321"/>
      <c r="P72" s="322"/>
      <c r="Q72" s="321"/>
      <c r="R72" s="322"/>
      <c r="S72" s="323"/>
      <c r="T72" s="102"/>
      <c r="U72" s="114"/>
      <c r="V72" s="115"/>
      <c r="W72" s="303"/>
      <c r="X72" s="117"/>
      <c r="Y72" s="118"/>
      <c r="Z72" s="69">
        <f t="shared" si="24"/>
        <v>0</v>
      </c>
      <c r="AA72" s="69">
        <f t="shared" si="25"/>
        <v>0</v>
      </c>
      <c r="AB72" s="69">
        <f t="shared" si="26"/>
        <v>0</v>
      </c>
      <c r="AC72" s="69">
        <f t="shared" si="27"/>
        <v>0</v>
      </c>
      <c r="AD72" s="69">
        <f t="shared" si="28"/>
        <v>0</v>
      </c>
      <c r="AE72" s="69">
        <f t="shared" si="29"/>
        <v>0</v>
      </c>
    </row>
    <row r="73" spans="21:24" s="44" customFormat="1" ht="12">
      <c r="U73" s="46"/>
      <c r="V73" s="132"/>
      <c r="W73" s="302"/>
      <c r="X73" s="106"/>
    </row>
    <row r="74" spans="1:25" s="44" customFormat="1" ht="12">
      <c r="A74" s="364" t="s">
        <v>79</v>
      </c>
      <c r="B74" s="364"/>
      <c r="C74" s="364"/>
      <c r="D74" s="364"/>
      <c r="E74" s="372">
        <v>1</v>
      </c>
      <c r="F74" s="372"/>
      <c r="G74" s="374">
        <v>2</v>
      </c>
      <c r="H74" s="374"/>
      <c r="I74" s="375">
        <v>3</v>
      </c>
      <c r="J74" s="375"/>
      <c r="K74" s="376">
        <v>4</v>
      </c>
      <c r="L74" s="376"/>
      <c r="M74" s="377" t="s">
        <v>61</v>
      </c>
      <c r="N74" s="377"/>
      <c r="O74" s="377"/>
      <c r="P74" s="378" t="s">
        <v>62</v>
      </c>
      <c r="Q74" s="378"/>
      <c r="R74" s="378"/>
      <c r="S74" s="364" t="s">
        <v>63</v>
      </c>
      <c r="T74" s="364"/>
      <c r="U74" s="46" t="s">
        <v>64</v>
      </c>
      <c r="V74" s="45"/>
      <c r="W74" s="48" t="s">
        <v>65</v>
      </c>
      <c r="X74" s="48" t="s">
        <v>66</v>
      </c>
      <c r="Y74" s="49"/>
    </row>
    <row r="75" spans="1:31" s="44" customFormat="1" ht="12">
      <c r="A75" s="50">
        <v>1</v>
      </c>
      <c r="B75" s="369">
        <f>POMOĆ!B7</f>
        <v>0</v>
      </c>
      <c r="C75" s="369"/>
      <c r="D75" s="369"/>
      <c r="E75" s="51"/>
      <c r="F75" s="52"/>
      <c r="G75" s="53">
        <f>S83</f>
        <v>0</v>
      </c>
      <c r="H75" s="54">
        <f>T83</f>
        <v>0</v>
      </c>
      <c r="I75" s="55">
        <f>T85</f>
        <v>0</v>
      </c>
      <c r="J75" s="56">
        <f>S85</f>
        <v>0</v>
      </c>
      <c r="K75" s="55">
        <f>S81</f>
        <v>0</v>
      </c>
      <c r="L75" s="57">
        <f>T81</f>
        <v>0</v>
      </c>
      <c r="M75" s="58">
        <f>I81+K81+M81+O81+Q81+I83+K83+M83+O83+Q83+J85+L85+N85+P85+R85</f>
        <v>0</v>
      </c>
      <c r="N75" s="59">
        <f>J81+L81+N81+P81+R81+J83+L83+N83+P83+R83+I85+K85+M85+O85+Q85</f>
        <v>0</v>
      </c>
      <c r="O75" s="60">
        <f>SUM(M75-N75)</f>
        <v>0</v>
      </c>
      <c r="P75" s="61">
        <f>SUM(S81+S83+T85)</f>
        <v>0</v>
      </c>
      <c r="Q75" s="62">
        <f>SUM(T81+T83+S85)</f>
        <v>0</v>
      </c>
      <c r="R75" s="63">
        <f>SUM(P75-Q75)</f>
        <v>0</v>
      </c>
      <c r="S75" s="64">
        <f>SUM(Z75+AA75+AB75)</f>
        <v>0</v>
      </c>
      <c r="T75" s="65">
        <f>SUM(AC75+AD75+AE75)</f>
        <v>0</v>
      </c>
      <c r="U75" s="46"/>
      <c r="V75" s="45"/>
      <c r="W75" s="304" t="e">
        <f>M75/N75</f>
        <v>#DIV/0!</v>
      </c>
      <c r="X75" s="305" t="e">
        <f>P75/Q75</f>
        <v>#DIV/0!</v>
      </c>
      <c r="Y75" s="68"/>
      <c r="Z75" s="69">
        <f>IF(S81&gt;2,1,0)</f>
        <v>0</v>
      </c>
      <c r="AA75" s="69">
        <f>IF(S83&gt;2,1,0)</f>
        <v>0</v>
      </c>
      <c r="AB75" s="69">
        <f>IF(T85&gt;2,1,0)</f>
        <v>0</v>
      </c>
      <c r="AC75" s="69">
        <f>IF(IF(T81=3,1,0),1,0)</f>
        <v>0</v>
      </c>
      <c r="AD75" s="69">
        <f>IF(IF(T83=3,1,0),1,0)</f>
        <v>0</v>
      </c>
      <c r="AE75" s="69">
        <f>IF(IF(S85=3,1,0),1,0)</f>
        <v>0</v>
      </c>
    </row>
    <row r="76" spans="1:31" s="44" customFormat="1" ht="12">
      <c r="A76" s="72">
        <v>2</v>
      </c>
      <c r="B76" s="370">
        <f>POMOĆ!B41</f>
        <v>0</v>
      </c>
      <c r="C76" s="370"/>
      <c r="D76" s="370"/>
      <c r="E76" s="73">
        <f>T83</f>
        <v>0</v>
      </c>
      <c r="F76" s="74">
        <f>S83</f>
        <v>0</v>
      </c>
      <c r="G76" s="75"/>
      <c r="H76" s="76"/>
      <c r="I76" s="77">
        <f>S82</f>
        <v>0</v>
      </c>
      <c r="J76" s="74">
        <f>T82</f>
        <v>0</v>
      </c>
      <c r="K76" s="77">
        <f>S86</f>
        <v>0</v>
      </c>
      <c r="L76" s="78">
        <f>T86</f>
        <v>0</v>
      </c>
      <c r="M76" s="74">
        <f>I82+K82+M82+O82+Q82+J83+L83+N83+P83+R83+I86+K86+M86+O86+Q86</f>
        <v>0</v>
      </c>
      <c r="N76" s="77">
        <f>J82+L82+N82+P82+R82+I83+K83+M83+O83+Q83+J86+L86+N86+P86+R86</f>
        <v>0</v>
      </c>
      <c r="O76" s="79">
        <f>SUM(M76-N76)</f>
        <v>0</v>
      </c>
      <c r="P76" s="80">
        <f>SUM(S82+T83+S86)</f>
        <v>0</v>
      </c>
      <c r="Q76" s="81">
        <f>SUM(T82+S83+T86)</f>
        <v>0</v>
      </c>
      <c r="R76" s="82">
        <f>SUM(P76-Q76)</f>
        <v>0</v>
      </c>
      <c r="S76" s="83">
        <f>SUM(Z76+AA76+AB76)</f>
        <v>0</v>
      </c>
      <c r="T76" s="84">
        <f>SUM(AC76+AD76+AE76)</f>
        <v>0</v>
      </c>
      <c r="U76" s="46"/>
      <c r="V76" s="47"/>
      <c r="W76" s="304" t="e">
        <f>M76/N76</f>
        <v>#DIV/0!</v>
      </c>
      <c r="X76" s="305" t="e">
        <f>P76/Q76</f>
        <v>#DIV/0!</v>
      </c>
      <c r="Y76" s="68"/>
      <c r="Z76" s="69">
        <f>IF(S82&gt;2,1,0)</f>
        <v>0</v>
      </c>
      <c r="AA76" s="69">
        <f>IF(T83&gt;2,1,0)</f>
        <v>0</v>
      </c>
      <c r="AB76" s="69">
        <f>IF(S86&gt;2,1,0)</f>
        <v>0</v>
      </c>
      <c r="AC76" s="69">
        <f>IF(T82=3,1,0)</f>
        <v>0</v>
      </c>
      <c r="AD76" s="69">
        <f>IF(S83=3,1,0)</f>
        <v>0</v>
      </c>
      <c r="AE76" s="69">
        <f>IF(T86=3,1,0)</f>
        <v>0</v>
      </c>
    </row>
    <row r="77" spans="1:31" s="44" customFormat="1" ht="12">
      <c r="A77" s="72">
        <v>3</v>
      </c>
      <c r="B77" s="370">
        <f>POMOĆ!B24</f>
        <v>0</v>
      </c>
      <c r="C77" s="370"/>
      <c r="D77" s="370"/>
      <c r="E77" s="73">
        <f>S85</f>
        <v>0</v>
      </c>
      <c r="F77" s="85">
        <f>T85</f>
        <v>0</v>
      </c>
      <c r="G77" s="77">
        <f>T82</f>
        <v>0</v>
      </c>
      <c r="H77" s="86">
        <f>S82</f>
        <v>0</v>
      </c>
      <c r="I77" s="87"/>
      <c r="J77" s="88"/>
      <c r="K77" s="77">
        <f>T84</f>
        <v>0</v>
      </c>
      <c r="L77" s="78">
        <f>S84</f>
        <v>0</v>
      </c>
      <c r="M77" s="74">
        <f>J82+L82+N82+P82+R82+J84+L84+N84+P84+R84+I85+K85+M85+O85+Q85</f>
        <v>0</v>
      </c>
      <c r="N77" s="77">
        <f>I82+K82+M82+O82+Q82+I84+K84+M84+O84+Q84+J85+L85+N85+P85+R85</f>
        <v>0</v>
      </c>
      <c r="O77" s="79">
        <f>SUM(M77-N77)</f>
        <v>0</v>
      </c>
      <c r="P77" s="80">
        <f>SUM(T82+T84+S85)</f>
        <v>0</v>
      </c>
      <c r="Q77" s="81">
        <f>SUM(S82+S84+T85)</f>
        <v>0</v>
      </c>
      <c r="R77" s="82">
        <f>SUM(P77-Q77)</f>
        <v>0</v>
      </c>
      <c r="S77" s="83">
        <f>SUM(Z77+AA77+AB77)</f>
        <v>0</v>
      </c>
      <c r="T77" s="84">
        <f>SUM(AC77+AD77+AE77)</f>
        <v>0</v>
      </c>
      <c r="U77" s="46"/>
      <c r="V77" s="47"/>
      <c r="W77" s="304" t="e">
        <f>M77/N77</f>
        <v>#DIV/0!</v>
      </c>
      <c r="X77" s="305" t="e">
        <f>P77/Q77</f>
        <v>#DIV/0!</v>
      </c>
      <c r="Y77" s="68"/>
      <c r="Z77" s="69">
        <f>IF(T82&gt;2,1,0)</f>
        <v>0</v>
      </c>
      <c r="AA77" s="69">
        <f>IF(T84&gt;2,1,0)</f>
        <v>0</v>
      </c>
      <c r="AB77" s="69">
        <f>IF(S85&gt;2,1,0)</f>
        <v>0</v>
      </c>
      <c r="AC77" s="69">
        <f>IF(S82=3,1,0)</f>
        <v>0</v>
      </c>
      <c r="AD77" s="69">
        <f>IF(S84=3,1,0)</f>
        <v>0</v>
      </c>
      <c r="AE77" s="69">
        <f>IF(T85=3,1,0)</f>
        <v>0</v>
      </c>
    </row>
    <row r="78" spans="1:31" s="44" customFormat="1" ht="12">
      <c r="A78" s="89">
        <v>4</v>
      </c>
      <c r="B78" s="371">
        <f>POMOĆ!B57</f>
        <v>0</v>
      </c>
      <c r="C78" s="371"/>
      <c r="D78" s="371"/>
      <c r="E78" s="90">
        <f>T81</f>
        <v>0</v>
      </c>
      <c r="F78" s="91">
        <f>S81</f>
        <v>0</v>
      </c>
      <c r="G78" s="92">
        <f>T86</f>
        <v>0</v>
      </c>
      <c r="H78" s="93">
        <f>S86</f>
        <v>0</v>
      </c>
      <c r="I78" s="94">
        <f>S84</f>
        <v>0</v>
      </c>
      <c r="J78" s="93">
        <f>T84</f>
        <v>0</v>
      </c>
      <c r="K78" s="95"/>
      <c r="L78" s="96"/>
      <c r="M78" s="93">
        <f>J81+L81+N81+P81+R81+I84+K84+M84+O84+Q84+J86+L86+N86+P86+R86</f>
        <v>0</v>
      </c>
      <c r="N78" s="94">
        <f>I81+K81+M81+O81+Q81+J84+L84+N84+P84+R84+I86+K86+M86+O86+Q86</f>
        <v>0</v>
      </c>
      <c r="O78" s="97">
        <f>SUM(M78-N78)</f>
        <v>0</v>
      </c>
      <c r="P78" s="98">
        <f>SUM(T81+S84+T86)</f>
        <v>0</v>
      </c>
      <c r="Q78" s="99">
        <f>SUM(S81+T84+S86)</f>
        <v>0</v>
      </c>
      <c r="R78" s="100">
        <f>SUM(P78-Q78)</f>
        <v>0</v>
      </c>
      <c r="S78" s="101">
        <f>SUM(Z78+AA78+AB78)</f>
        <v>0</v>
      </c>
      <c r="T78" s="102">
        <f>SUM(AC78+AD78+AE78)</f>
        <v>0</v>
      </c>
      <c r="U78" s="46"/>
      <c r="V78" s="47"/>
      <c r="W78" s="304" t="e">
        <f>M78/N78</f>
        <v>#DIV/0!</v>
      </c>
      <c r="X78" s="305" t="e">
        <f>P78/Q78</f>
        <v>#DIV/0!</v>
      </c>
      <c r="Y78" s="68"/>
      <c r="Z78" s="69">
        <f>IF(T81&gt;2,1,0)</f>
        <v>0</v>
      </c>
      <c r="AA78" s="69">
        <f>IF(S84&gt;2,1,0)</f>
        <v>0</v>
      </c>
      <c r="AB78" s="69">
        <f>IF(T86&gt;2,1,0)</f>
        <v>0</v>
      </c>
      <c r="AC78" s="69">
        <f>IF(S81=3,1,0)</f>
        <v>0</v>
      </c>
      <c r="AD78" s="69">
        <f>IF(T84=3,1,0)</f>
        <v>0</v>
      </c>
      <c r="AE78" s="69">
        <f>IF(S86=3,1,0)</f>
        <v>0</v>
      </c>
    </row>
    <row r="79" spans="21:24" s="44" customFormat="1" ht="12">
      <c r="U79" s="46"/>
      <c r="V79" s="132"/>
      <c r="W79" s="302"/>
      <c r="X79" s="106"/>
    </row>
    <row r="80" spans="1:24" s="44" customFormat="1" ht="12">
      <c r="A80" s="364" t="s">
        <v>67</v>
      </c>
      <c r="B80" s="364"/>
      <c r="C80" s="372" t="s">
        <v>4</v>
      </c>
      <c r="D80" s="372"/>
      <c r="E80" s="366" t="s">
        <v>68</v>
      </c>
      <c r="F80" s="366"/>
      <c r="G80" s="366"/>
      <c r="H80" s="366"/>
      <c r="I80" s="367" t="s">
        <v>69</v>
      </c>
      <c r="J80" s="367"/>
      <c r="K80" s="368" t="s">
        <v>70</v>
      </c>
      <c r="L80" s="368"/>
      <c r="M80" s="364" t="s">
        <v>71</v>
      </c>
      <c r="N80" s="364"/>
      <c r="O80" s="364" t="s">
        <v>72</v>
      </c>
      <c r="P80" s="364"/>
      <c r="Q80" s="367" t="s">
        <v>73</v>
      </c>
      <c r="R80" s="367"/>
      <c r="S80" s="364" t="s">
        <v>74</v>
      </c>
      <c r="T80" s="364"/>
      <c r="U80" s="107"/>
      <c r="V80" s="108"/>
      <c r="W80" s="302"/>
      <c r="X80" s="106"/>
    </row>
    <row r="81" spans="1:31" s="44" customFormat="1" ht="12">
      <c r="A81" s="356">
        <v>1</v>
      </c>
      <c r="B81" s="356"/>
      <c r="C81" s="357">
        <f>B75</f>
        <v>0</v>
      </c>
      <c r="D81" s="357"/>
      <c r="E81" s="365">
        <f>B78</f>
        <v>0</v>
      </c>
      <c r="F81" s="365"/>
      <c r="G81" s="365"/>
      <c r="H81" s="365"/>
      <c r="I81" s="306"/>
      <c r="J81" s="307"/>
      <c r="K81" s="308"/>
      <c r="L81" s="59"/>
      <c r="M81" s="308"/>
      <c r="N81" s="307"/>
      <c r="O81" s="308"/>
      <c r="P81" s="307"/>
      <c r="Q81" s="308"/>
      <c r="R81" s="307"/>
      <c r="S81" s="309"/>
      <c r="T81" s="310"/>
      <c r="U81" s="114"/>
      <c r="V81" s="115"/>
      <c r="W81" s="303"/>
      <c r="X81" s="117"/>
      <c r="Y81" s="118"/>
      <c r="Z81" s="69">
        <f aca="true" t="shared" si="30" ref="Z81:Z86">IF(I81&gt;J81,1,0)</f>
        <v>0</v>
      </c>
      <c r="AA81" s="69">
        <f aca="true" t="shared" si="31" ref="AA81:AA86">IF(K81&gt;L81,1,0)</f>
        <v>0</v>
      </c>
      <c r="AB81" s="69">
        <f aca="true" t="shared" si="32" ref="AB81:AB86">IF(M81&gt;N81,1,0)</f>
        <v>0</v>
      </c>
      <c r="AC81" s="69">
        <f aca="true" t="shared" si="33" ref="AC81:AC86">IF(I81&lt;J81,1,0)</f>
        <v>0</v>
      </c>
      <c r="AD81" s="69">
        <f aca="true" t="shared" si="34" ref="AD81:AD86">IF(K81&lt;L81,1,0)</f>
        <v>0</v>
      </c>
      <c r="AE81" s="69">
        <f aca="true" t="shared" si="35" ref="AE81:AE86">IF(M81&lt;N81,1,0)</f>
        <v>0</v>
      </c>
    </row>
    <row r="82" spans="1:31" s="44" customFormat="1" ht="12">
      <c r="A82" s="356"/>
      <c r="B82" s="356"/>
      <c r="C82" s="359">
        <f>B76</f>
        <v>0</v>
      </c>
      <c r="D82" s="359"/>
      <c r="E82" s="360">
        <f>B77</f>
        <v>0</v>
      </c>
      <c r="F82" s="360"/>
      <c r="G82" s="360"/>
      <c r="H82" s="360"/>
      <c r="I82" s="311"/>
      <c r="J82" s="312"/>
      <c r="K82" s="313"/>
      <c r="L82" s="314"/>
      <c r="M82" s="313"/>
      <c r="N82" s="312"/>
      <c r="O82" s="313"/>
      <c r="P82" s="312"/>
      <c r="Q82" s="313"/>
      <c r="R82" s="312"/>
      <c r="S82" s="315"/>
      <c r="T82" s="316"/>
      <c r="U82" s="114"/>
      <c r="V82" s="115"/>
      <c r="W82" s="303"/>
      <c r="X82" s="117"/>
      <c r="Y82" s="118"/>
      <c r="Z82" s="69">
        <f t="shared" si="30"/>
        <v>0</v>
      </c>
      <c r="AA82" s="69">
        <f t="shared" si="31"/>
        <v>0</v>
      </c>
      <c r="AB82" s="69">
        <f t="shared" si="32"/>
        <v>0</v>
      </c>
      <c r="AC82" s="69">
        <f t="shared" si="33"/>
        <v>0</v>
      </c>
      <c r="AD82" s="69">
        <f t="shared" si="34"/>
        <v>0</v>
      </c>
      <c r="AE82" s="69">
        <f t="shared" si="35"/>
        <v>0</v>
      </c>
    </row>
    <row r="83" spans="1:31" s="44" customFormat="1" ht="12">
      <c r="A83" s="356">
        <v>2</v>
      </c>
      <c r="B83" s="356"/>
      <c r="C83" s="357">
        <f>B75</f>
        <v>0</v>
      </c>
      <c r="D83" s="357"/>
      <c r="E83" s="358">
        <f>B76</f>
        <v>0</v>
      </c>
      <c r="F83" s="358"/>
      <c r="G83" s="358"/>
      <c r="H83" s="358"/>
      <c r="I83" s="306"/>
      <c r="J83" s="307"/>
      <c r="K83" s="308"/>
      <c r="L83" s="59"/>
      <c r="M83" s="308"/>
      <c r="N83" s="307"/>
      <c r="O83" s="308"/>
      <c r="P83" s="307"/>
      <c r="Q83" s="308"/>
      <c r="R83" s="307"/>
      <c r="S83" s="309"/>
      <c r="T83" s="310"/>
      <c r="U83" s="114"/>
      <c r="V83" s="115"/>
      <c r="W83" s="303"/>
      <c r="X83" s="117"/>
      <c r="Y83" s="118"/>
      <c r="Z83" s="69">
        <f t="shared" si="30"/>
        <v>0</v>
      </c>
      <c r="AA83" s="69">
        <f t="shared" si="31"/>
        <v>0</v>
      </c>
      <c r="AB83" s="69">
        <f t="shared" si="32"/>
        <v>0</v>
      </c>
      <c r="AC83" s="69">
        <f t="shared" si="33"/>
        <v>0</v>
      </c>
      <c r="AD83" s="69">
        <f t="shared" si="34"/>
        <v>0</v>
      </c>
      <c r="AE83" s="69">
        <f t="shared" si="35"/>
        <v>0</v>
      </c>
    </row>
    <row r="84" spans="1:31" s="44" customFormat="1" ht="12">
      <c r="A84" s="356"/>
      <c r="B84" s="356"/>
      <c r="C84" s="359">
        <f>B78</f>
        <v>0</v>
      </c>
      <c r="D84" s="359"/>
      <c r="E84" s="360">
        <f>B77</f>
        <v>0</v>
      </c>
      <c r="F84" s="360"/>
      <c r="G84" s="360"/>
      <c r="H84" s="360"/>
      <c r="I84" s="311"/>
      <c r="J84" s="312"/>
      <c r="K84" s="313"/>
      <c r="L84" s="314"/>
      <c r="M84" s="313"/>
      <c r="N84" s="312"/>
      <c r="O84" s="317"/>
      <c r="P84" s="318"/>
      <c r="Q84" s="317"/>
      <c r="R84" s="318"/>
      <c r="S84" s="315"/>
      <c r="T84" s="316"/>
      <c r="U84" s="114"/>
      <c r="V84" s="115"/>
      <c r="W84" s="303"/>
      <c r="X84" s="117"/>
      <c r="Y84" s="118"/>
      <c r="Z84" s="69">
        <f t="shared" si="30"/>
        <v>0</v>
      </c>
      <c r="AA84" s="69">
        <f t="shared" si="31"/>
        <v>0</v>
      </c>
      <c r="AB84" s="69">
        <f t="shared" si="32"/>
        <v>0</v>
      </c>
      <c r="AC84" s="69">
        <f t="shared" si="33"/>
        <v>0</v>
      </c>
      <c r="AD84" s="69">
        <f t="shared" si="34"/>
        <v>0</v>
      </c>
      <c r="AE84" s="69">
        <f t="shared" si="35"/>
        <v>0</v>
      </c>
    </row>
    <row r="85" spans="1:31" s="44" customFormat="1" ht="12">
      <c r="A85" s="361">
        <v>3</v>
      </c>
      <c r="B85" s="361"/>
      <c r="C85" s="357">
        <f>B77</f>
        <v>0</v>
      </c>
      <c r="D85" s="357"/>
      <c r="E85" s="358">
        <f>B75</f>
        <v>0</v>
      </c>
      <c r="F85" s="358"/>
      <c r="G85" s="358"/>
      <c r="H85" s="358"/>
      <c r="I85" s="306"/>
      <c r="J85" s="307"/>
      <c r="K85" s="308"/>
      <c r="L85" s="59"/>
      <c r="M85" s="308"/>
      <c r="N85" s="307"/>
      <c r="O85" s="308"/>
      <c r="P85" s="307"/>
      <c r="Q85" s="308"/>
      <c r="R85" s="307"/>
      <c r="S85" s="309"/>
      <c r="T85" s="310"/>
      <c r="U85" s="114"/>
      <c r="V85" s="115"/>
      <c r="W85" s="303"/>
      <c r="X85" s="117"/>
      <c r="Y85" s="118"/>
      <c r="Z85" s="69">
        <f t="shared" si="30"/>
        <v>0</v>
      </c>
      <c r="AA85" s="69">
        <f t="shared" si="31"/>
        <v>0</v>
      </c>
      <c r="AB85" s="69">
        <f t="shared" si="32"/>
        <v>0</v>
      </c>
      <c r="AC85" s="69">
        <f t="shared" si="33"/>
        <v>0</v>
      </c>
      <c r="AD85" s="69">
        <f t="shared" si="34"/>
        <v>0</v>
      </c>
      <c r="AE85" s="69">
        <f t="shared" si="35"/>
        <v>0</v>
      </c>
    </row>
    <row r="86" spans="1:31" s="44" customFormat="1" ht="12">
      <c r="A86" s="361"/>
      <c r="B86" s="361"/>
      <c r="C86" s="362">
        <f>B76</f>
        <v>0</v>
      </c>
      <c r="D86" s="362"/>
      <c r="E86" s="363">
        <f>B78</f>
        <v>0</v>
      </c>
      <c r="F86" s="363"/>
      <c r="G86" s="363"/>
      <c r="H86" s="363"/>
      <c r="I86" s="93"/>
      <c r="J86" s="319"/>
      <c r="K86" s="320"/>
      <c r="L86" s="94"/>
      <c r="M86" s="320"/>
      <c r="N86" s="319"/>
      <c r="O86" s="321"/>
      <c r="P86" s="322"/>
      <c r="Q86" s="321"/>
      <c r="R86" s="322"/>
      <c r="S86" s="323"/>
      <c r="T86" s="102"/>
      <c r="U86" s="114"/>
      <c r="V86" s="115"/>
      <c r="W86" s="303"/>
      <c r="X86" s="117"/>
      <c r="Y86" s="118"/>
      <c r="Z86" s="69">
        <f t="shared" si="30"/>
        <v>0</v>
      </c>
      <c r="AA86" s="69">
        <f t="shared" si="31"/>
        <v>0</v>
      </c>
      <c r="AB86" s="69">
        <f t="shared" si="32"/>
        <v>0</v>
      </c>
      <c r="AC86" s="69">
        <f t="shared" si="33"/>
        <v>0</v>
      </c>
      <c r="AD86" s="69">
        <f t="shared" si="34"/>
        <v>0</v>
      </c>
      <c r="AE86" s="69">
        <f t="shared" si="35"/>
        <v>0</v>
      </c>
    </row>
    <row r="87" ht="15.75">
      <c r="C87" s="140" t="str">
        <f>C1</f>
        <v>VETERANI</v>
      </c>
    </row>
    <row r="88" spans="21:24" s="44" customFormat="1" ht="12">
      <c r="U88" s="46"/>
      <c r="V88" s="47"/>
      <c r="W88" s="373" t="s">
        <v>59</v>
      </c>
      <c r="X88" s="373"/>
    </row>
    <row r="89" spans="1:25" s="44" customFormat="1" ht="12">
      <c r="A89" s="364" t="s">
        <v>80</v>
      </c>
      <c r="B89" s="364"/>
      <c r="C89" s="364"/>
      <c r="D89" s="364"/>
      <c r="E89" s="372">
        <v>1</v>
      </c>
      <c r="F89" s="372"/>
      <c r="G89" s="374">
        <v>2</v>
      </c>
      <c r="H89" s="374"/>
      <c r="I89" s="375">
        <v>3</v>
      </c>
      <c r="J89" s="375"/>
      <c r="K89" s="376">
        <v>4</v>
      </c>
      <c r="L89" s="376"/>
      <c r="M89" s="377" t="s">
        <v>61</v>
      </c>
      <c r="N89" s="377"/>
      <c r="O89" s="377"/>
      <c r="P89" s="378" t="s">
        <v>62</v>
      </c>
      <c r="Q89" s="378"/>
      <c r="R89" s="378"/>
      <c r="S89" s="364" t="s">
        <v>63</v>
      </c>
      <c r="T89" s="364"/>
      <c r="U89" s="46" t="s">
        <v>64</v>
      </c>
      <c r="V89" s="45"/>
      <c r="W89" s="48" t="s">
        <v>65</v>
      </c>
      <c r="X89" s="48" t="s">
        <v>66</v>
      </c>
      <c r="Y89" s="49"/>
    </row>
    <row r="90" spans="1:31" s="44" customFormat="1" ht="12">
      <c r="A90" s="50">
        <v>1</v>
      </c>
      <c r="B90" s="369">
        <f>POMOĆ!B8</f>
        <v>0</v>
      </c>
      <c r="C90" s="369"/>
      <c r="D90" s="369"/>
      <c r="E90" s="51"/>
      <c r="F90" s="52"/>
      <c r="G90" s="53">
        <f>S98</f>
        <v>0</v>
      </c>
      <c r="H90" s="54">
        <f>T98</f>
        <v>0</v>
      </c>
      <c r="I90" s="55">
        <f>T100</f>
        <v>0</v>
      </c>
      <c r="J90" s="56">
        <f>S100</f>
        <v>0</v>
      </c>
      <c r="K90" s="55">
        <f>S96</f>
        <v>0</v>
      </c>
      <c r="L90" s="57">
        <f>T96</f>
        <v>0</v>
      </c>
      <c r="M90" s="58">
        <f>I96+K96+M96+O96+Q96+I98+K98+M98+O98+Q98+J100+L100+N100+P100+R100</f>
        <v>0</v>
      </c>
      <c r="N90" s="59">
        <f>J96+L96+N96+P96+R96+J98+L98+N98+P98+R98+I100+K100+M100+O100+Q100</f>
        <v>0</v>
      </c>
      <c r="O90" s="60">
        <f>SUM(M90-N90)</f>
        <v>0</v>
      </c>
      <c r="P90" s="61">
        <f>SUM(S96+S98+T100)</f>
        <v>0</v>
      </c>
      <c r="Q90" s="62">
        <f>SUM(T96+T98+S100)</f>
        <v>0</v>
      </c>
      <c r="R90" s="63">
        <f>SUM(P90-Q90)</f>
        <v>0</v>
      </c>
      <c r="S90" s="64">
        <f>SUM(Z90+AA90+AB90)</f>
        <v>0</v>
      </c>
      <c r="T90" s="65">
        <f>SUM(AC90+AD90+AE90)</f>
        <v>0</v>
      </c>
      <c r="U90" s="46"/>
      <c r="V90" s="45"/>
      <c r="W90" s="304" t="e">
        <f>M90/N90</f>
        <v>#DIV/0!</v>
      </c>
      <c r="X90" s="305" t="e">
        <f>P90/Q90</f>
        <v>#DIV/0!</v>
      </c>
      <c r="Y90" s="68"/>
      <c r="Z90" s="69">
        <f>IF(S96&gt;2,1,0)</f>
        <v>0</v>
      </c>
      <c r="AA90" s="69">
        <f>IF(S98&gt;2,1,0)</f>
        <v>0</v>
      </c>
      <c r="AB90" s="69">
        <f>IF(T100&gt;2,1,0)</f>
        <v>0</v>
      </c>
      <c r="AC90" s="69">
        <f>IF(IF(T96=3,1,0),1,0)</f>
        <v>0</v>
      </c>
      <c r="AD90" s="69">
        <f>IF(IF(T98=3,1,0),1,0)</f>
        <v>0</v>
      </c>
      <c r="AE90" s="69">
        <f>IF(IF(S100=3,1,0),1,0)</f>
        <v>0</v>
      </c>
    </row>
    <row r="91" spans="1:31" s="44" customFormat="1" ht="12">
      <c r="A91" s="72">
        <v>2</v>
      </c>
      <c r="B91" s="370">
        <f>POMOĆ!B42</f>
        <v>0</v>
      </c>
      <c r="C91" s="370"/>
      <c r="D91" s="370"/>
      <c r="E91" s="73">
        <f>T98</f>
        <v>0</v>
      </c>
      <c r="F91" s="74">
        <f>S98</f>
        <v>0</v>
      </c>
      <c r="G91" s="75"/>
      <c r="H91" s="76"/>
      <c r="I91" s="77">
        <f>S97</f>
        <v>0</v>
      </c>
      <c r="J91" s="74">
        <f>T97</f>
        <v>0</v>
      </c>
      <c r="K91" s="77">
        <f>S101</f>
        <v>0</v>
      </c>
      <c r="L91" s="78">
        <f>T101</f>
        <v>0</v>
      </c>
      <c r="M91" s="74">
        <f>I97+K97+M97+O97+Q97+J98+L98+N98+P98+R98+I101+K101+M101+O101+Q101</f>
        <v>0</v>
      </c>
      <c r="N91" s="77">
        <f>J97+L97+N97+P97+R97+I98+K98+M98+O98+Q98+J101+L101+N101+P101+R101</f>
        <v>0</v>
      </c>
      <c r="O91" s="79">
        <f>SUM(M91-N91)</f>
        <v>0</v>
      </c>
      <c r="P91" s="80">
        <f>SUM(S97+T98+S101)</f>
        <v>0</v>
      </c>
      <c r="Q91" s="81">
        <f>SUM(T97+S98+T101)</f>
        <v>0</v>
      </c>
      <c r="R91" s="82">
        <f>SUM(P91-Q91)</f>
        <v>0</v>
      </c>
      <c r="S91" s="83">
        <f>SUM(Z91+AA91+AB91)</f>
        <v>0</v>
      </c>
      <c r="T91" s="84">
        <f>SUM(AC91+AD91+AE91)</f>
        <v>0</v>
      </c>
      <c r="U91" s="46"/>
      <c r="V91" s="47"/>
      <c r="W91" s="304" t="e">
        <f>M91/N91</f>
        <v>#DIV/0!</v>
      </c>
      <c r="X91" s="305" t="e">
        <f>P91/Q91</f>
        <v>#DIV/0!</v>
      </c>
      <c r="Y91" s="68"/>
      <c r="Z91" s="69">
        <f>IF(S97&gt;2,1,0)</f>
        <v>0</v>
      </c>
      <c r="AA91" s="69">
        <f>IF(T98&gt;2,1,0)</f>
        <v>0</v>
      </c>
      <c r="AB91" s="69">
        <f>IF(S101&gt;2,1,0)</f>
        <v>0</v>
      </c>
      <c r="AC91" s="69">
        <f>IF(T97=3,1,0)</f>
        <v>0</v>
      </c>
      <c r="AD91" s="69">
        <f>IF(S98=3,1,0)</f>
        <v>0</v>
      </c>
      <c r="AE91" s="69">
        <f>IF(T101=3,1,0)</f>
        <v>0</v>
      </c>
    </row>
    <row r="92" spans="1:31" s="44" customFormat="1" ht="12">
      <c r="A92" s="72">
        <v>3</v>
      </c>
      <c r="B92" s="370">
        <f>POMOĆ!B25</f>
        <v>0</v>
      </c>
      <c r="C92" s="370"/>
      <c r="D92" s="370"/>
      <c r="E92" s="73">
        <f>S100</f>
        <v>0</v>
      </c>
      <c r="F92" s="85">
        <f>T100</f>
        <v>0</v>
      </c>
      <c r="G92" s="77">
        <f>T97</f>
        <v>0</v>
      </c>
      <c r="H92" s="86">
        <f>S97</f>
        <v>0</v>
      </c>
      <c r="I92" s="87"/>
      <c r="J92" s="88"/>
      <c r="K92" s="77">
        <f>T99</f>
        <v>0</v>
      </c>
      <c r="L92" s="78">
        <f>S99</f>
        <v>0</v>
      </c>
      <c r="M92" s="74">
        <f>J97+L97+N97+P97+R97+J99+L99+N99+P99+R99+I100+K100+M100+O100+Q100</f>
        <v>0</v>
      </c>
      <c r="N92" s="77">
        <f>I97+K97+M97+O97+Q97+I99+K99+M99+O99+Q99+J100+L100+N100+P100+R100</f>
        <v>0</v>
      </c>
      <c r="O92" s="79">
        <f>SUM(M92-N92)</f>
        <v>0</v>
      </c>
      <c r="P92" s="80">
        <f>SUM(T97+T99+S100)</f>
        <v>0</v>
      </c>
      <c r="Q92" s="81">
        <f>SUM(S97+S99+T100)</f>
        <v>0</v>
      </c>
      <c r="R92" s="82">
        <f>SUM(P92-Q92)</f>
        <v>0</v>
      </c>
      <c r="S92" s="83">
        <f>SUM(Z92+AA92+AB92)</f>
        <v>0</v>
      </c>
      <c r="T92" s="84">
        <f>SUM(AC92+AD92+AE92)</f>
        <v>0</v>
      </c>
      <c r="U92" s="46"/>
      <c r="V92" s="47"/>
      <c r="W92" s="304" t="e">
        <f>M92/N92</f>
        <v>#DIV/0!</v>
      </c>
      <c r="X92" s="305" t="e">
        <f>P92/Q92</f>
        <v>#DIV/0!</v>
      </c>
      <c r="Y92" s="68"/>
      <c r="Z92" s="69">
        <f>IF(T97&gt;2,1,0)</f>
        <v>0</v>
      </c>
      <c r="AA92" s="69">
        <f>IF(T99&gt;2,1,0)</f>
        <v>0</v>
      </c>
      <c r="AB92" s="69">
        <f>IF(S100&gt;2,1,0)</f>
        <v>0</v>
      </c>
      <c r="AC92" s="69">
        <f>IF(S97=3,1,0)</f>
        <v>0</v>
      </c>
      <c r="AD92" s="69">
        <f>IF(S99=3,1,0)</f>
        <v>0</v>
      </c>
      <c r="AE92" s="69">
        <f>IF(T100=3,1,0)</f>
        <v>0</v>
      </c>
    </row>
    <row r="93" spans="1:31" s="44" customFormat="1" ht="12">
      <c r="A93" s="89">
        <v>4</v>
      </c>
      <c r="B93" s="371">
        <f>POMOĆ!B58</f>
        <v>0</v>
      </c>
      <c r="C93" s="371"/>
      <c r="D93" s="371"/>
      <c r="E93" s="90">
        <f>T96</f>
        <v>0</v>
      </c>
      <c r="F93" s="91">
        <f>S96</f>
        <v>0</v>
      </c>
      <c r="G93" s="92">
        <f>T101</f>
        <v>0</v>
      </c>
      <c r="H93" s="93">
        <f>S101</f>
        <v>0</v>
      </c>
      <c r="I93" s="94">
        <f>S99</f>
        <v>0</v>
      </c>
      <c r="J93" s="93">
        <f>T99</f>
        <v>0</v>
      </c>
      <c r="K93" s="95"/>
      <c r="L93" s="96"/>
      <c r="M93" s="93">
        <f>J96+L96+N96+P96+R96+I99+K99+M99+O99+Q99+J101+L101+N101+P101+R101</f>
        <v>0</v>
      </c>
      <c r="N93" s="94">
        <f>I96+K96+M96+O96+Q96+J99+L99+N99+P99+R99+I101+K101+M101+O101+Q101</f>
        <v>0</v>
      </c>
      <c r="O93" s="97">
        <f>SUM(M93-N93)</f>
        <v>0</v>
      </c>
      <c r="P93" s="98">
        <f>SUM(T96+S99+T101)</f>
        <v>0</v>
      </c>
      <c r="Q93" s="99">
        <f>SUM(S96+T99+S101)</f>
        <v>0</v>
      </c>
      <c r="R93" s="100">
        <f>SUM(P93-Q93)</f>
        <v>0</v>
      </c>
      <c r="S93" s="101">
        <f>SUM(Z93+AA93+AB93)</f>
        <v>0</v>
      </c>
      <c r="T93" s="102">
        <f>SUM(AC93+AD93+AE93)</f>
        <v>0</v>
      </c>
      <c r="U93" s="46"/>
      <c r="V93" s="47"/>
      <c r="W93" s="304" t="e">
        <f>M93/N93</f>
        <v>#DIV/0!</v>
      </c>
      <c r="X93" s="305" t="e">
        <f>P93/Q93</f>
        <v>#DIV/0!</v>
      </c>
      <c r="Y93" s="68"/>
      <c r="Z93" s="69">
        <f>IF(T96&gt;2,1,0)</f>
        <v>0</v>
      </c>
      <c r="AA93" s="69">
        <f>IF(S99&gt;2,1,0)</f>
        <v>0</v>
      </c>
      <c r="AB93" s="69">
        <f>IF(T101&gt;2,1,0)</f>
        <v>0</v>
      </c>
      <c r="AC93" s="69">
        <f>IF(S96=3,1,0)</f>
        <v>0</v>
      </c>
      <c r="AD93" s="69">
        <f>IF(T99=3,1,0)</f>
        <v>0</v>
      </c>
      <c r="AE93" s="69">
        <f>IF(S101=3,1,0)</f>
        <v>0</v>
      </c>
    </row>
    <row r="94" spans="21:24" s="44" customFormat="1" ht="12">
      <c r="U94" s="46"/>
      <c r="V94" s="132"/>
      <c r="W94" s="302"/>
      <c r="X94" s="106"/>
    </row>
    <row r="95" spans="1:24" s="44" customFormat="1" ht="12">
      <c r="A95" s="364" t="s">
        <v>67</v>
      </c>
      <c r="B95" s="364"/>
      <c r="C95" s="372" t="s">
        <v>4</v>
      </c>
      <c r="D95" s="372"/>
      <c r="E95" s="366" t="s">
        <v>68</v>
      </c>
      <c r="F95" s="366"/>
      <c r="G95" s="366"/>
      <c r="H95" s="366"/>
      <c r="I95" s="367" t="s">
        <v>69</v>
      </c>
      <c r="J95" s="367"/>
      <c r="K95" s="368" t="s">
        <v>70</v>
      </c>
      <c r="L95" s="368"/>
      <c r="M95" s="364" t="s">
        <v>71</v>
      </c>
      <c r="N95" s="364"/>
      <c r="O95" s="364" t="s">
        <v>72</v>
      </c>
      <c r="P95" s="364"/>
      <c r="Q95" s="367" t="s">
        <v>73</v>
      </c>
      <c r="R95" s="367"/>
      <c r="S95" s="364" t="s">
        <v>74</v>
      </c>
      <c r="T95" s="364"/>
      <c r="U95" s="107"/>
      <c r="V95" s="108"/>
      <c r="W95" s="302"/>
      <c r="X95" s="106"/>
    </row>
    <row r="96" spans="1:31" s="44" customFormat="1" ht="12">
      <c r="A96" s="356">
        <v>1</v>
      </c>
      <c r="B96" s="356"/>
      <c r="C96" s="357">
        <f>B90</f>
        <v>0</v>
      </c>
      <c r="D96" s="357"/>
      <c r="E96" s="365">
        <f>B93</f>
        <v>0</v>
      </c>
      <c r="F96" s="365"/>
      <c r="G96" s="365"/>
      <c r="H96" s="365"/>
      <c r="I96" s="306"/>
      <c r="J96" s="307"/>
      <c r="K96" s="308"/>
      <c r="L96" s="59"/>
      <c r="M96" s="308"/>
      <c r="N96" s="307"/>
      <c r="O96" s="308"/>
      <c r="P96" s="307"/>
      <c r="Q96" s="308"/>
      <c r="R96" s="307"/>
      <c r="S96" s="309"/>
      <c r="T96" s="310"/>
      <c r="U96" s="114"/>
      <c r="V96" s="115"/>
      <c r="W96" s="303"/>
      <c r="X96" s="117"/>
      <c r="Y96" s="118"/>
      <c r="Z96" s="69">
        <f aca="true" t="shared" si="36" ref="Z96:Z101">IF(I96&gt;J96,1,0)</f>
        <v>0</v>
      </c>
      <c r="AA96" s="69">
        <f aca="true" t="shared" si="37" ref="AA96:AA101">IF(K96&gt;L96,1,0)</f>
        <v>0</v>
      </c>
      <c r="AB96" s="69">
        <f aca="true" t="shared" si="38" ref="AB96:AB101">IF(M96&gt;N96,1,0)</f>
        <v>0</v>
      </c>
      <c r="AC96" s="69">
        <f aca="true" t="shared" si="39" ref="AC96:AC101">IF(I96&lt;J96,1,0)</f>
        <v>0</v>
      </c>
      <c r="AD96" s="69">
        <f aca="true" t="shared" si="40" ref="AD96:AD101">IF(K96&lt;L96,1,0)</f>
        <v>0</v>
      </c>
      <c r="AE96" s="69">
        <f aca="true" t="shared" si="41" ref="AE96:AE101">IF(M96&lt;N96,1,0)</f>
        <v>0</v>
      </c>
    </row>
    <row r="97" spans="1:31" s="44" customFormat="1" ht="12">
      <c r="A97" s="356"/>
      <c r="B97" s="356"/>
      <c r="C97" s="359">
        <f>B91</f>
        <v>0</v>
      </c>
      <c r="D97" s="359"/>
      <c r="E97" s="360">
        <f>B92</f>
        <v>0</v>
      </c>
      <c r="F97" s="360"/>
      <c r="G97" s="360"/>
      <c r="H97" s="360"/>
      <c r="I97" s="311"/>
      <c r="J97" s="312"/>
      <c r="K97" s="313"/>
      <c r="L97" s="314"/>
      <c r="M97" s="313"/>
      <c r="N97" s="312"/>
      <c r="O97" s="313"/>
      <c r="P97" s="312"/>
      <c r="Q97" s="313"/>
      <c r="R97" s="312"/>
      <c r="S97" s="315"/>
      <c r="T97" s="316"/>
      <c r="U97" s="114"/>
      <c r="V97" s="115"/>
      <c r="W97" s="303"/>
      <c r="X97" s="117"/>
      <c r="Y97" s="118"/>
      <c r="Z97" s="69">
        <f t="shared" si="36"/>
        <v>0</v>
      </c>
      <c r="AA97" s="69">
        <f t="shared" si="37"/>
        <v>0</v>
      </c>
      <c r="AB97" s="69">
        <f t="shared" si="38"/>
        <v>0</v>
      </c>
      <c r="AC97" s="69">
        <f t="shared" si="39"/>
        <v>0</v>
      </c>
      <c r="AD97" s="69">
        <f t="shared" si="40"/>
        <v>0</v>
      </c>
      <c r="AE97" s="69">
        <f t="shared" si="41"/>
        <v>0</v>
      </c>
    </row>
    <row r="98" spans="1:31" s="44" customFormat="1" ht="12">
      <c r="A98" s="356">
        <v>2</v>
      </c>
      <c r="B98" s="356"/>
      <c r="C98" s="357">
        <f>B90</f>
        <v>0</v>
      </c>
      <c r="D98" s="357"/>
      <c r="E98" s="358">
        <f>B91</f>
        <v>0</v>
      </c>
      <c r="F98" s="358"/>
      <c r="G98" s="358"/>
      <c r="H98" s="358"/>
      <c r="I98" s="306"/>
      <c r="J98" s="307"/>
      <c r="K98" s="308"/>
      <c r="L98" s="59"/>
      <c r="M98" s="308"/>
      <c r="N98" s="307"/>
      <c r="O98" s="308"/>
      <c r="P98" s="307"/>
      <c r="Q98" s="308"/>
      <c r="R98" s="307"/>
      <c r="S98" s="309"/>
      <c r="T98" s="310"/>
      <c r="U98" s="114"/>
      <c r="V98" s="115"/>
      <c r="W98" s="303"/>
      <c r="X98" s="117"/>
      <c r="Y98" s="118"/>
      <c r="Z98" s="69">
        <f t="shared" si="36"/>
        <v>0</v>
      </c>
      <c r="AA98" s="69">
        <f t="shared" si="37"/>
        <v>0</v>
      </c>
      <c r="AB98" s="69">
        <f t="shared" si="38"/>
        <v>0</v>
      </c>
      <c r="AC98" s="69">
        <f t="shared" si="39"/>
        <v>0</v>
      </c>
      <c r="AD98" s="69">
        <f t="shared" si="40"/>
        <v>0</v>
      </c>
      <c r="AE98" s="69">
        <f t="shared" si="41"/>
        <v>0</v>
      </c>
    </row>
    <row r="99" spans="1:31" s="44" customFormat="1" ht="12">
      <c r="A99" s="356"/>
      <c r="B99" s="356"/>
      <c r="C99" s="359">
        <f>B93</f>
        <v>0</v>
      </c>
      <c r="D99" s="359"/>
      <c r="E99" s="360">
        <f>B92</f>
        <v>0</v>
      </c>
      <c r="F99" s="360"/>
      <c r="G99" s="360"/>
      <c r="H99" s="360"/>
      <c r="I99" s="311"/>
      <c r="J99" s="312"/>
      <c r="K99" s="313"/>
      <c r="L99" s="314"/>
      <c r="M99" s="313"/>
      <c r="N99" s="312"/>
      <c r="O99" s="317"/>
      <c r="P99" s="318"/>
      <c r="Q99" s="317"/>
      <c r="R99" s="318"/>
      <c r="S99" s="315"/>
      <c r="T99" s="316"/>
      <c r="U99" s="114"/>
      <c r="V99" s="115"/>
      <c r="W99" s="303"/>
      <c r="X99" s="117"/>
      <c r="Y99" s="118"/>
      <c r="Z99" s="69">
        <f t="shared" si="36"/>
        <v>0</v>
      </c>
      <c r="AA99" s="69">
        <f t="shared" si="37"/>
        <v>0</v>
      </c>
      <c r="AB99" s="69">
        <f t="shared" si="38"/>
        <v>0</v>
      </c>
      <c r="AC99" s="69">
        <f t="shared" si="39"/>
        <v>0</v>
      </c>
      <c r="AD99" s="69">
        <f t="shared" si="40"/>
        <v>0</v>
      </c>
      <c r="AE99" s="69">
        <f t="shared" si="41"/>
        <v>0</v>
      </c>
    </row>
    <row r="100" spans="1:31" s="44" customFormat="1" ht="12">
      <c r="A100" s="361">
        <v>3</v>
      </c>
      <c r="B100" s="361"/>
      <c r="C100" s="357">
        <f>B92</f>
        <v>0</v>
      </c>
      <c r="D100" s="357"/>
      <c r="E100" s="358">
        <f>B90</f>
        <v>0</v>
      </c>
      <c r="F100" s="358"/>
      <c r="G100" s="358"/>
      <c r="H100" s="358"/>
      <c r="I100" s="306"/>
      <c r="J100" s="307"/>
      <c r="K100" s="308"/>
      <c r="L100" s="59"/>
      <c r="M100" s="308"/>
      <c r="N100" s="307"/>
      <c r="O100" s="308"/>
      <c r="P100" s="307"/>
      <c r="Q100" s="308"/>
      <c r="R100" s="307"/>
      <c r="S100" s="309"/>
      <c r="T100" s="310"/>
      <c r="U100" s="114"/>
      <c r="V100" s="115"/>
      <c r="W100" s="303"/>
      <c r="X100" s="117"/>
      <c r="Y100" s="118"/>
      <c r="Z100" s="69">
        <f t="shared" si="36"/>
        <v>0</v>
      </c>
      <c r="AA100" s="69">
        <f t="shared" si="37"/>
        <v>0</v>
      </c>
      <c r="AB100" s="69">
        <f t="shared" si="38"/>
        <v>0</v>
      </c>
      <c r="AC100" s="69">
        <f t="shared" si="39"/>
        <v>0</v>
      </c>
      <c r="AD100" s="69">
        <f t="shared" si="40"/>
        <v>0</v>
      </c>
      <c r="AE100" s="69">
        <f t="shared" si="41"/>
        <v>0</v>
      </c>
    </row>
    <row r="101" spans="1:31" s="44" customFormat="1" ht="12">
      <c r="A101" s="361"/>
      <c r="B101" s="361"/>
      <c r="C101" s="362">
        <f>B91</f>
        <v>0</v>
      </c>
      <c r="D101" s="362"/>
      <c r="E101" s="363">
        <f>B93</f>
        <v>0</v>
      </c>
      <c r="F101" s="363"/>
      <c r="G101" s="363"/>
      <c r="H101" s="363"/>
      <c r="I101" s="93"/>
      <c r="J101" s="319"/>
      <c r="K101" s="320"/>
      <c r="L101" s="94"/>
      <c r="M101" s="320"/>
      <c r="N101" s="319"/>
      <c r="O101" s="321"/>
      <c r="P101" s="322"/>
      <c r="Q101" s="321"/>
      <c r="R101" s="322"/>
      <c r="S101" s="323"/>
      <c r="T101" s="102"/>
      <c r="U101" s="114"/>
      <c r="V101" s="115"/>
      <c r="W101" s="303"/>
      <c r="X101" s="117"/>
      <c r="Y101" s="118"/>
      <c r="Z101" s="69">
        <f t="shared" si="36"/>
        <v>0</v>
      </c>
      <c r="AA101" s="69">
        <f t="shared" si="37"/>
        <v>0</v>
      </c>
      <c r="AB101" s="69">
        <f t="shared" si="38"/>
        <v>0</v>
      </c>
      <c r="AC101" s="69">
        <f t="shared" si="39"/>
        <v>0</v>
      </c>
      <c r="AD101" s="69">
        <f t="shared" si="40"/>
        <v>0</v>
      </c>
      <c r="AE101" s="69">
        <f t="shared" si="41"/>
        <v>0</v>
      </c>
    </row>
    <row r="102" spans="1:24" s="44" customFormat="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U102" s="46"/>
      <c r="V102" s="132"/>
      <c r="W102" s="302"/>
      <c r="X102" s="106"/>
    </row>
    <row r="103" spans="1:25" s="44" customFormat="1" ht="12">
      <c r="A103" s="364" t="s">
        <v>81</v>
      </c>
      <c r="B103" s="364"/>
      <c r="C103" s="364"/>
      <c r="D103" s="364"/>
      <c r="E103" s="372">
        <v>1</v>
      </c>
      <c r="F103" s="372"/>
      <c r="G103" s="374">
        <v>2</v>
      </c>
      <c r="H103" s="374"/>
      <c r="I103" s="375">
        <v>3</v>
      </c>
      <c r="J103" s="375"/>
      <c r="K103" s="376">
        <v>4</v>
      </c>
      <c r="L103" s="376"/>
      <c r="M103" s="377" t="s">
        <v>61</v>
      </c>
      <c r="N103" s="377"/>
      <c r="O103" s="377"/>
      <c r="P103" s="378" t="s">
        <v>62</v>
      </c>
      <c r="Q103" s="378"/>
      <c r="R103" s="378"/>
      <c r="S103" s="364" t="s">
        <v>63</v>
      </c>
      <c r="T103" s="364"/>
      <c r="U103" s="46" t="s">
        <v>64</v>
      </c>
      <c r="V103" s="45"/>
      <c r="W103" s="48" t="s">
        <v>65</v>
      </c>
      <c r="X103" s="48" t="s">
        <v>66</v>
      </c>
      <c r="Y103" s="49"/>
    </row>
    <row r="104" spans="1:31" s="44" customFormat="1" ht="12">
      <c r="A104" s="50">
        <v>1</v>
      </c>
      <c r="B104" s="369">
        <f>POMOĆ!B9</f>
        <v>0</v>
      </c>
      <c r="C104" s="369"/>
      <c r="D104" s="369"/>
      <c r="E104" s="51"/>
      <c r="F104" s="52"/>
      <c r="G104" s="53">
        <f>S112</f>
        <v>0</v>
      </c>
      <c r="H104" s="54">
        <f>T112</f>
        <v>0</v>
      </c>
      <c r="I104" s="55">
        <f>T114</f>
        <v>0</v>
      </c>
      <c r="J104" s="56">
        <f>S114</f>
        <v>0</v>
      </c>
      <c r="K104" s="55">
        <f>S110</f>
        <v>0</v>
      </c>
      <c r="L104" s="57">
        <f>T110</f>
        <v>0</v>
      </c>
      <c r="M104" s="58">
        <f>I110+K110+M110+O110+Q110+I112+K112+M112+O112+Q112+J114+L114+N114+P114+R114</f>
        <v>0</v>
      </c>
      <c r="N104" s="59">
        <f>J110+L110+N110+P110+R110+J112+L112+N112+P112+R112+I114+K114+M114+O114+Q114</f>
        <v>0</v>
      </c>
      <c r="O104" s="60">
        <f>SUM(M104-N104)</f>
        <v>0</v>
      </c>
      <c r="P104" s="61">
        <f>SUM(S110+S112+T114)</f>
        <v>0</v>
      </c>
      <c r="Q104" s="62">
        <f>SUM(T110+T112+S114)</f>
        <v>0</v>
      </c>
      <c r="R104" s="63">
        <f>SUM(P104-Q104)</f>
        <v>0</v>
      </c>
      <c r="S104" s="64">
        <f>SUM(Z104+AA104+AB104)</f>
        <v>0</v>
      </c>
      <c r="T104" s="65">
        <f>SUM(AC104+AD104+AE104)</f>
        <v>0</v>
      </c>
      <c r="U104" s="46"/>
      <c r="V104" s="45"/>
      <c r="W104" s="304" t="e">
        <f>M104/N104</f>
        <v>#DIV/0!</v>
      </c>
      <c r="X104" s="305" t="e">
        <f>P104/Q104</f>
        <v>#DIV/0!</v>
      </c>
      <c r="Y104" s="68"/>
      <c r="Z104" s="69">
        <f>IF(S110&gt;2,1,0)</f>
        <v>0</v>
      </c>
      <c r="AA104" s="69">
        <f>IF(S112&gt;2,1,0)</f>
        <v>0</v>
      </c>
      <c r="AB104" s="69">
        <f>IF(T114&gt;2,1,0)</f>
        <v>0</v>
      </c>
      <c r="AC104" s="69">
        <f>IF(IF(T110=3,1,0),1,0)</f>
        <v>0</v>
      </c>
      <c r="AD104" s="69">
        <f>IF(IF(T112=3,1,0),1,0)</f>
        <v>0</v>
      </c>
      <c r="AE104" s="69">
        <f>IF(IF(S114=3,1,0),1,0)</f>
        <v>0</v>
      </c>
    </row>
    <row r="105" spans="1:31" s="44" customFormat="1" ht="12">
      <c r="A105" s="72">
        <v>2</v>
      </c>
      <c r="B105" s="370">
        <f>POMOĆ!B43</f>
        <v>0</v>
      </c>
      <c r="C105" s="370"/>
      <c r="D105" s="370"/>
      <c r="E105" s="73">
        <f>T112</f>
        <v>0</v>
      </c>
      <c r="F105" s="74">
        <f>S112</f>
        <v>0</v>
      </c>
      <c r="G105" s="75"/>
      <c r="H105" s="76"/>
      <c r="I105" s="77">
        <f>S111</f>
        <v>0</v>
      </c>
      <c r="J105" s="74">
        <f>T111</f>
        <v>0</v>
      </c>
      <c r="K105" s="77">
        <f>S115</f>
        <v>0</v>
      </c>
      <c r="L105" s="78">
        <f>T115</f>
        <v>0</v>
      </c>
      <c r="M105" s="74">
        <f>I111+K111+M111+O111+Q111+J112+L112+N112+P112+R112+I115+K115+M115+O115+Q115</f>
        <v>0</v>
      </c>
      <c r="N105" s="77">
        <f>J111+L111+N111+P111+R111+I112+K112+M112+O112+Q112+J115+L115+N115+P115+R115</f>
        <v>0</v>
      </c>
      <c r="O105" s="79">
        <f>SUM(M105-N105)</f>
        <v>0</v>
      </c>
      <c r="P105" s="80">
        <f>SUM(S111+T112+S115)</f>
        <v>0</v>
      </c>
      <c r="Q105" s="81">
        <f>SUM(T111+S112+T115)</f>
        <v>0</v>
      </c>
      <c r="R105" s="82">
        <f>SUM(P105-Q105)</f>
        <v>0</v>
      </c>
      <c r="S105" s="83">
        <f>SUM(Z105+AA105+AB105)</f>
        <v>0</v>
      </c>
      <c r="T105" s="84">
        <f>SUM(AC105+AD105+AE105)</f>
        <v>0</v>
      </c>
      <c r="U105" s="46"/>
      <c r="V105" s="47"/>
      <c r="W105" s="304" t="e">
        <f>M105/N105</f>
        <v>#DIV/0!</v>
      </c>
      <c r="X105" s="305" t="e">
        <f>P105/Q105</f>
        <v>#DIV/0!</v>
      </c>
      <c r="Y105" s="68"/>
      <c r="Z105" s="69">
        <f>IF(S111&gt;2,1,0)</f>
        <v>0</v>
      </c>
      <c r="AA105" s="69">
        <f>IF(T112&gt;2,1,0)</f>
        <v>0</v>
      </c>
      <c r="AB105" s="69">
        <f>IF(S115&gt;2,1,0)</f>
        <v>0</v>
      </c>
      <c r="AC105" s="69">
        <f>IF(T111=3,1,0)</f>
        <v>0</v>
      </c>
      <c r="AD105" s="69">
        <f>IF(S112=3,1,0)</f>
        <v>0</v>
      </c>
      <c r="AE105" s="69">
        <f>IF(T115=3,1,0)</f>
        <v>0</v>
      </c>
    </row>
    <row r="106" spans="1:31" s="44" customFormat="1" ht="12">
      <c r="A106" s="72">
        <v>3</v>
      </c>
      <c r="B106" s="370">
        <f>POMOĆ!B26</f>
        <v>0</v>
      </c>
      <c r="C106" s="370"/>
      <c r="D106" s="370"/>
      <c r="E106" s="73">
        <f>S114</f>
        <v>0</v>
      </c>
      <c r="F106" s="85">
        <f>T114</f>
        <v>0</v>
      </c>
      <c r="G106" s="77">
        <f>T111</f>
        <v>0</v>
      </c>
      <c r="H106" s="86">
        <f>S111</f>
        <v>0</v>
      </c>
      <c r="I106" s="87"/>
      <c r="J106" s="88"/>
      <c r="K106" s="77">
        <f>T113</f>
        <v>0</v>
      </c>
      <c r="L106" s="78">
        <f>S113</f>
        <v>0</v>
      </c>
      <c r="M106" s="74">
        <f>J111+L111+N111+P111+R111+J113+L113+N113+P113+R113+I114+K114+M114+O114+Q114</f>
        <v>0</v>
      </c>
      <c r="N106" s="77">
        <f>I111+K111+M111+O111+Q111+I113+K113+M113+O113+Q113+J114+L114+N114+P114+R114</f>
        <v>0</v>
      </c>
      <c r="O106" s="79">
        <f>SUM(M106-N106)</f>
        <v>0</v>
      </c>
      <c r="P106" s="80">
        <f>SUM(T111+T113+S114)</f>
        <v>0</v>
      </c>
      <c r="Q106" s="81">
        <f>SUM(S111+S113+T114)</f>
        <v>0</v>
      </c>
      <c r="R106" s="82">
        <f>SUM(P106-Q106)</f>
        <v>0</v>
      </c>
      <c r="S106" s="83">
        <f>SUM(Z106+AA106+AB106)</f>
        <v>0</v>
      </c>
      <c r="T106" s="84">
        <f>SUM(AC106+AD106+AE106)</f>
        <v>0</v>
      </c>
      <c r="U106" s="46"/>
      <c r="V106" s="47"/>
      <c r="W106" s="304" t="e">
        <f>M106/N106</f>
        <v>#DIV/0!</v>
      </c>
      <c r="X106" s="305" t="e">
        <f>P106/Q106</f>
        <v>#DIV/0!</v>
      </c>
      <c r="Y106" s="68"/>
      <c r="Z106" s="69">
        <f>IF(T111&gt;2,1,0)</f>
        <v>0</v>
      </c>
      <c r="AA106" s="69">
        <f>IF(T113&gt;2,1,0)</f>
        <v>0</v>
      </c>
      <c r="AB106" s="69">
        <f>IF(S114&gt;2,1,0)</f>
        <v>0</v>
      </c>
      <c r="AC106" s="69">
        <f>IF(S111=3,1,0)</f>
        <v>0</v>
      </c>
      <c r="AD106" s="69">
        <f>IF(S113=3,1,0)</f>
        <v>0</v>
      </c>
      <c r="AE106" s="69">
        <f>IF(T114=3,1,0)</f>
        <v>0</v>
      </c>
    </row>
    <row r="107" spans="1:31" s="44" customFormat="1" ht="12">
      <c r="A107" s="89">
        <v>4</v>
      </c>
      <c r="B107" s="371">
        <f>POMOĆ!B59</f>
        <v>0</v>
      </c>
      <c r="C107" s="371"/>
      <c r="D107" s="371"/>
      <c r="E107" s="90">
        <f>T110</f>
        <v>0</v>
      </c>
      <c r="F107" s="91">
        <f>S110</f>
        <v>0</v>
      </c>
      <c r="G107" s="92">
        <f>T115</f>
        <v>0</v>
      </c>
      <c r="H107" s="93">
        <f>S115</f>
        <v>0</v>
      </c>
      <c r="I107" s="94">
        <f>S113</f>
        <v>0</v>
      </c>
      <c r="J107" s="93">
        <f>T113</f>
        <v>0</v>
      </c>
      <c r="K107" s="95"/>
      <c r="L107" s="96"/>
      <c r="M107" s="93">
        <f>J110+L110+N110+P110+R110+I113+K113+M113+O113+Q113+J115+L115+N115+P115+R115</f>
        <v>0</v>
      </c>
      <c r="N107" s="94">
        <f>I110+K110+M110+O110+Q110+J113+L113+N113+P113+R113+I115+K115+M115+O115+Q115</f>
        <v>0</v>
      </c>
      <c r="O107" s="97">
        <f>SUM(M107-N107)</f>
        <v>0</v>
      </c>
      <c r="P107" s="98">
        <f>SUM(T110+S113+T115)</f>
        <v>0</v>
      </c>
      <c r="Q107" s="99">
        <f>SUM(S110+T113+S115)</f>
        <v>0</v>
      </c>
      <c r="R107" s="100">
        <f>SUM(P107-Q107)</f>
        <v>0</v>
      </c>
      <c r="S107" s="101">
        <f>SUM(Z107+AA107+AB107)</f>
        <v>0</v>
      </c>
      <c r="T107" s="102">
        <f>SUM(AC107+AD107+AE107)</f>
        <v>0</v>
      </c>
      <c r="U107" s="46"/>
      <c r="V107" s="47"/>
      <c r="W107" s="304" t="e">
        <f>M107/N107</f>
        <v>#DIV/0!</v>
      </c>
      <c r="X107" s="305" t="e">
        <f>P107/Q107</f>
        <v>#DIV/0!</v>
      </c>
      <c r="Y107" s="68"/>
      <c r="Z107" s="69">
        <f>IF(T110&gt;2,1,0)</f>
        <v>0</v>
      </c>
      <c r="AA107" s="69">
        <f>IF(S113&gt;2,1,0)</f>
        <v>0</v>
      </c>
      <c r="AB107" s="69">
        <f>IF(T115&gt;2,1,0)</f>
        <v>0</v>
      </c>
      <c r="AC107" s="69">
        <f>IF(S110=3,1,0)</f>
        <v>0</v>
      </c>
      <c r="AD107" s="69">
        <f>IF(T113=3,1,0)</f>
        <v>0</v>
      </c>
      <c r="AE107" s="69">
        <f>IF(S115=3,1,0)</f>
        <v>0</v>
      </c>
    </row>
    <row r="108" spans="21:24" s="44" customFormat="1" ht="12">
      <c r="U108" s="46"/>
      <c r="V108" s="132"/>
      <c r="W108" s="302"/>
      <c r="X108" s="106"/>
    </row>
    <row r="109" spans="1:24" s="44" customFormat="1" ht="12">
      <c r="A109" s="364" t="s">
        <v>67</v>
      </c>
      <c r="B109" s="364"/>
      <c r="C109" s="372" t="s">
        <v>4</v>
      </c>
      <c r="D109" s="372"/>
      <c r="E109" s="366" t="s">
        <v>68</v>
      </c>
      <c r="F109" s="366"/>
      <c r="G109" s="366"/>
      <c r="H109" s="366"/>
      <c r="I109" s="367" t="s">
        <v>69</v>
      </c>
      <c r="J109" s="367"/>
      <c r="K109" s="368" t="s">
        <v>70</v>
      </c>
      <c r="L109" s="368"/>
      <c r="M109" s="364" t="s">
        <v>71</v>
      </c>
      <c r="N109" s="364"/>
      <c r="O109" s="364" t="s">
        <v>72</v>
      </c>
      <c r="P109" s="364"/>
      <c r="Q109" s="367" t="s">
        <v>73</v>
      </c>
      <c r="R109" s="367"/>
      <c r="S109" s="364" t="s">
        <v>74</v>
      </c>
      <c r="T109" s="364"/>
      <c r="U109" s="107"/>
      <c r="V109" s="108"/>
      <c r="W109" s="302"/>
      <c r="X109" s="106"/>
    </row>
    <row r="110" spans="1:31" s="44" customFormat="1" ht="12">
      <c r="A110" s="356">
        <v>1</v>
      </c>
      <c r="B110" s="356"/>
      <c r="C110" s="357">
        <f>B104</f>
        <v>0</v>
      </c>
      <c r="D110" s="357"/>
      <c r="E110" s="365">
        <f>B107</f>
        <v>0</v>
      </c>
      <c r="F110" s="365"/>
      <c r="G110" s="365"/>
      <c r="H110" s="365"/>
      <c r="I110" s="306"/>
      <c r="J110" s="307"/>
      <c r="K110" s="308"/>
      <c r="L110" s="59"/>
      <c r="M110" s="308"/>
      <c r="N110" s="307"/>
      <c r="O110" s="308"/>
      <c r="P110" s="307"/>
      <c r="Q110" s="308"/>
      <c r="R110" s="307"/>
      <c r="S110" s="309"/>
      <c r="T110" s="310"/>
      <c r="U110" s="114"/>
      <c r="V110" s="115"/>
      <c r="W110" s="303"/>
      <c r="X110" s="117"/>
      <c r="Y110" s="118"/>
      <c r="Z110" s="69">
        <f aca="true" t="shared" si="42" ref="Z110:Z115">IF(I110&gt;J110,1,0)</f>
        <v>0</v>
      </c>
      <c r="AA110" s="69">
        <f aca="true" t="shared" si="43" ref="AA110:AA115">IF(K110&gt;L110,1,0)</f>
        <v>0</v>
      </c>
      <c r="AB110" s="69">
        <f aca="true" t="shared" si="44" ref="AB110:AB115">IF(M110&gt;N110,1,0)</f>
        <v>0</v>
      </c>
      <c r="AC110" s="69">
        <f aca="true" t="shared" si="45" ref="AC110:AC115">IF(I110&lt;J110,1,0)</f>
        <v>0</v>
      </c>
      <c r="AD110" s="69">
        <f aca="true" t="shared" si="46" ref="AD110:AD115">IF(K110&lt;L110,1,0)</f>
        <v>0</v>
      </c>
      <c r="AE110" s="69">
        <f aca="true" t="shared" si="47" ref="AE110:AE115">IF(M110&lt;N110,1,0)</f>
        <v>0</v>
      </c>
    </row>
    <row r="111" spans="1:31" s="44" customFormat="1" ht="12">
      <c r="A111" s="356"/>
      <c r="B111" s="356"/>
      <c r="C111" s="359">
        <f>B105</f>
        <v>0</v>
      </c>
      <c r="D111" s="359"/>
      <c r="E111" s="360">
        <f>B106</f>
        <v>0</v>
      </c>
      <c r="F111" s="360"/>
      <c r="G111" s="360"/>
      <c r="H111" s="360"/>
      <c r="I111" s="311"/>
      <c r="J111" s="312"/>
      <c r="K111" s="313"/>
      <c r="L111" s="314"/>
      <c r="M111" s="313"/>
      <c r="N111" s="312"/>
      <c r="O111" s="313"/>
      <c r="P111" s="312"/>
      <c r="Q111" s="313"/>
      <c r="R111" s="312"/>
      <c r="S111" s="315"/>
      <c r="T111" s="316"/>
      <c r="U111" s="114"/>
      <c r="V111" s="115"/>
      <c r="W111" s="303"/>
      <c r="X111" s="117"/>
      <c r="Y111" s="118"/>
      <c r="Z111" s="69">
        <f t="shared" si="42"/>
        <v>0</v>
      </c>
      <c r="AA111" s="69">
        <f t="shared" si="43"/>
        <v>0</v>
      </c>
      <c r="AB111" s="69">
        <f t="shared" si="44"/>
        <v>0</v>
      </c>
      <c r="AC111" s="69">
        <f t="shared" si="45"/>
        <v>0</v>
      </c>
      <c r="AD111" s="69">
        <f t="shared" si="46"/>
        <v>0</v>
      </c>
      <c r="AE111" s="69">
        <f t="shared" si="47"/>
        <v>0</v>
      </c>
    </row>
    <row r="112" spans="1:31" s="44" customFormat="1" ht="12">
      <c r="A112" s="356">
        <v>2</v>
      </c>
      <c r="B112" s="356"/>
      <c r="C112" s="357">
        <f>B104</f>
        <v>0</v>
      </c>
      <c r="D112" s="357"/>
      <c r="E112" s="358">
        <f>B105</f>
        <v>0</v>
      </c>
      <c r="F112" s="358"/>
      <c r="G112" s="358"/>
      <c r="H112" s="358"/>
      <c r="I112" s="306"/>
      <c r="J112" s="307"/>
      <c r="K112" s="308"/>
      <c r="L112" s="59"/>
      <c r="M112" s="308"/>
      <c r="N112" s="307"/>
      <c r="O112" s="308"/>
      <c r="P112" s="307"/>
      <c r="Q112" s="308"/>
      <c r="R112" s="307"/>
      <c r="S112" s="309"/>
      <c r="T112" s="310"/>
      <c r="U112" s="114"/>
      <c r="V112" s="115"/>
      <c r="W112" s="303"/>
      <c r="X112" s="117"/>
      <c r="Y112" s="118"/>
      <c r="Z112" s="69">
        <f t="shared" si="42"/>
        <v>0</v>
      </c>
      <c r="AA112" s="69">
        <f t="shared" si="43"/>
        <v>0</v>
      </c>
      <c r="AB112" s="69">
        <f t="shared" si="44"/>
        <v>0</v>
      </c>
      <c r="AC112" s="69">
        <f t="shared" si="45"/>
        <v>0</v>
      </c>
      <c r="AD112" s="69">
        <f t="shared" si="46"/>
        <v>0</v>
      </c>
      <c r="AE112" s="69">
        <f t="shared" si="47"/>
        <v>0</v>
      </c>
    </row>
    <row r="113" spans="1:31" s="44" customFormat="1" ht="12">
      <c r="A113" s="356"/>
      <c r="B113" s="356"/>
      <c r="C113" s="359">
        <f>B107</f>
        <v>0</v>
      </c>
      <c r="D113" s="359"/>
      <c r="E113" s="360">
        <f>B106</f>
        <v>0</v>
      </c>
      <c r="F113" s="360"/>
      <c r="G113" s="360"/>
      <c r="H113" s="360"/>
      <c r="I113" s="311"/>
      <c r="J113" s="312"/>
      <c r="K113" s="313"/>
      <c r="L113" s="314"/>
      <c r="M113" s="313"/>
      <c r="N113" s="312"/>
      <c r="O113" s="317"/>
      <c r="P113" s="318"/>
      <c r="Q113" s="317"/>
      <c r="R113" s="318"/>
      <c r="S113" s="315"/>
      <c r="T113" s="316"/>
      <c r="U113" s="114"/>
      <c r="V113" s="115"/>
      <c r="W113" s="303"/>
      <c r="X113" s="117"/>
      <c r="Y113" s="118"/>
      <c r="Z113" s="69">
        <f t="shared" si="42"/>
        <v>0</v>
      </c>
      <c r="AA113" s="69">
        <f t="shared" si="43"/>
        <v>0</v>
      </c>
      <c r="AB113" s="69">
        <f t="shared" si="44"/>
        <v>0</v>
      </c>
      <c r="AC113" s="69">
        <f t="shared" si="45"/>
        <v>0</v>
      </c>
      <c r="AD113" s="69">
        <f t="shared" si="46"/>
        <v>0</v>
      </c>
      <c r="AE113" s="69">
        <f t="shared" si="47"/>
        <v>0</v>
      </c>
    </row>
    <row r="114" spans="1:31" s="44" customFormat="1" ht="12">
      <c r="A114" s="361">
        <v>3</v>
      </c>
      <c r="B114" s="361"/>
      <c r="C114" s="357">
        <f>B106</f>
        <v>0</v>
      </c>
      <c r="D114" s="357"/>
      <c r="E114" s="358">
        <f>B104</f>
        <v>0</v>
      </c>
      <c r="F114" s="358"/>
      <c r="G114" s="358"/>
      <c r="H114" s="358"/>
      <c r="I114" s="306"/>
      <c r="J114" s="307"/>
      <c r="K114" s="308"/>
      <c r="L114" s="59"/>
      <c r="M114" s="308"/>
      <c r="N114" s="307"/>
      <c r="O114" s="308"/>
      <c r="P114" s="307"/>
      <c r="Q114" s="308"/>
      <c r="R114" s="307"/>
      <c r="S114" s="309"/>
      <c r="T114" s="310"/>
      <c r="U114" s="114"/>
      <c r="V114" s="115"/>
      <c r="W114" s="303"/>
      <c r="X114" s="117"/>
      <c r="Y114" s="118"/>
      <c r="Z114" s="69">
        <f t="shared" si="42"/>
        <v>0</v>
      </c>
      <c r="AA114" s="69">
        <f t="shared" si="43"/>
        <v>0</v>
      </c>
      <c r="AB114" s="69">
        <f t="shared" si="44"/>
        <v>0</v>
      </c>
      <c r="AC114" s="69">
        <f t="shared" si="45"/>
        <v>0</v>
      </c>
      <c r="AD114" s="69">
        <f t="shared" si="46"/>
        <v>0</v>
      </c>
      <c r="AE114" s="69">
        <f t="shared" si="47"/>
        <v>0</v>
      </c>
    </row>
    <row r="115" spans="1:31" s="44" customFormat="1" ht="12">
      <c r="A115" s="361"/>
      <c r="B115" s="361"/>
      <c r="C115" s="362">
        <f>B105</f>
        <v>0</v>
      </c>
      <c r="D115" s="362"/>
      <c r="E115" s="363">
        <f>B107</f>
        <v>0</v>
      </c>
      <c r="F115" s="363"/>
      <c r="G115" s="363"/>
      <c r="H115" s="363"/>
      <c r="I115" s="93"/>
      <c r="J115" s="319"/>
      <c r="K115" s="320"/>
      <c r="L115" s="94"/>
      <c r="M115" s="320"/>
      <c r="N115" s="319"/>
      <c r="O115" s="321"/>
      <c r="P115" s="322"/>
      <c r="Q115" s="321"/>
      <c r="R115" s="322"/>
      <c r="S115" s="323"/>
      <c r="T115" s="102"/>
      <c r="U115" s="114"/>
      <c r="V115" s="115"/>
      <c r="W115" s="303"/>
      <c r="X115" s="117"/>
      <c r="Y115" s="118"/>
      <c r="Z115" s="69">
        <f t="shared" si="42"/>
        <v>0</v>
      </c>
      <c r="AA115" s="69">
        <f t="shared" si="43"/>
        <v>0</v>
      </c>
      <c r="AB115" s="69">
        <f t="shared" si="44"/>
        <v>0</v>
      </c>
      <c r="AC115" s="69">
        <f t="shared" si="45"/>
        <v>0</v>
      </c>
      <c r="AD115" s="69">
        <f t="shared" si="46"/>
        <v>0</v>
      </c>
      <c r="AE115" s="69">
        <f t="shared" si="47"/>
        <v>0</v>
      </c>
    </row>
    <row r="116" spans="21:24" s="44" customFormat="1" ht="12">
      <c r="U116" s="46"/>
      <c r="V116" s="132"/>
      <c r="W116" s="302"/>
      <c r="X116" s="106"/>
    </row>
    <row r="117" spans="1:25" s="44" customFormat="1" ht="12">
      <c r="A117" s="364" t="s">
        <v>82</v>
      </c>
      <c r="B117" s="364"/>
      <c r="C117" s="364"/>
      <c r="D117" s="364"/>
      <c r="E117" s="372">
        <v>1</v>
      </c>
      <c r="F117" s="372"/>
      <c r="G117" s="374">
        <v>2</v>
      </c>
      <c r="H117" s="374"/>
      <c r="I117" s="375">
        <v>3</v>
      </c>
      <c r="J117" s="375"/>
      <c r="K117" s="376">
        <v>4</v>
      </c>
      <c r="L117" s="376"/>
      <c r="M117" s="377" t="s">
        <v>61</v>
      </c>
      <c r="N117" s="377"/>
      <c r="O117" s="377"/>
      <c r="P117" s="378" t="s">
        <v>62</v>
      </c>
      <c r="Q117" s="378"/>
      <c r="R117" s="378"/>
      <c r="S117" s="364" t="s">
        <v>63</v>
      </c>
      <c r="T117" s="364"/>
      <c r="U117" s="46" t="s">
        <v>64</v>
      </c>
      <c r="V117" s="45"/>
      <c r="W117" s="48" t="s">
        <v>65</v>
      </c>
      <c r="X117" s="48" t="s">
        <v>66</v>
      </c>
      <c r="Y117" s="49"/>
    </row>
    <row r="118" spans="1:31" s="44" customFormat="1" ht="12">
      <c r="A118" s="50">
        <v>1</v>
      </c>
      <c r="B118" s="369">
        <f>POMOĆ!B10</f>
        <v>0</v>
      </c>
      <c r="C118" s="369"/>
      <c r="D118" s="369"/>
      <c r="E118" s="51"/>
      <c r="F118" s="52"/>
      <c r="G118" s="53">
        <f>S126</f>
        <v>0</v>
      </c>
      <c r="H118" s="54">
        <f>T126</f>
        <v>0</v>
      </c>
      <c r="I118" s="55">
        <f>T128</f>
        <v>0</v>
      </c>
      <c r="J118" s="56">
        <f>S128</f>
        <v>0</v>
      </c>
      <c r="K118" s="55">
        <f>S124</f>
        <v>0</v>
      </c>
      <c r="L118" s="57">
        <f>T124</f>
        <v>0</v>
      </c>
      <c r="M118" s="58">
        <f>I124+K124+M124+O124+Q124+I126+K126+M126+O126+Q126+J128+L128+N128+P128+R128</f>
        <v>0</v>
      </c>
      <c r="N118" s="59">
        <f>J124+L124+N124+P124+R124+J126+L126+N126+P126+R126+I128+K128+M128+O128+Q128</f>
        <v>0</v>
      </c>
      <c r="O118" s="60">
        <f>SUM(M118-N118)</f>
        <v>0</v>
      </c>
      <c r="P118" s="61">
        <f>SUM(S124+S126+T128)</f>
        <v>0</v>
      </c>
      <c r="Q118" s="62">
        <f>SUM(T124+T126+S128)</f>
        <v>0</v>
      </c>
      <c r="R118" s="63">
        <f>SUM(P118-Q118)</f>
        <v>0</v>
      </c>
      <c r="S118" s="64">
        <f>SUM(Z118+AA118+AB118)</f>
        <v>0</v>
      </c>
      <c r="T118" s="65">
        <f>SUM(AC118+AD118+AE118)</f>
        <v>0</v>
      </c>
      <c r="U118" s="46"/>
      <c r="V118" s="45"/>
      <c r="W118" s="304" t="e">
        <f>M118/N118</f>
        <v>#DIV/0!</v>
      </c>
      <c r="X118" s="305" t="e">
        <f>P118/Q118</f>
        <v>#DIV/0!</v>
      </c>
      <c r="Y118" s="68"/>
      <c r="Z118" s="69">
        <f>IF(S124&gt;2,1,0)</f>
        <v>0</v>
      </c>
      <c r="AA118" s="69">
        <f>IF(S126&gt;2,1,0)</f>
        <v>0</v>
      </c>
      <c r="AB118" s="69">
        <f>IF(T128&gt;2,1,0)</f>
        <v>0</v>
      </c>
      <c r="AC118" s="69">
        <f>IF(IF(T124=3,1,0),1,0)</f>
        <v>0</v>
      </c>
      <c r="AD118" s="69">
        <f>IF(IF(T126=3,1,0),1,0)</f>
        <v>0</v>
      </c>
      <c r="AE118" s="69">
        <f>IF(IF(S128=3,1,0),1,0)</f>
        <v>0</v>
      </c>
    </row>
    <row r="119" spans="1:31" s="44" customFormat="1" ht="12">
      <c r="A119" s="72">
        <v>2</v>
      </c>
      <c r="B119" s="370">
        <f>POMOĆ!B44</f>
        <v>0</v>
      </c>
      <c r="C119" s="370"/>
      <c r="D119" s="370"/>
      <c r="E119" s="73">
        <f>T126</f>
        <v>0</v>
      </c>
      <c r="F119" s="74">
        <f>S126</f>
        <v>0</v>
      </c>
      <c r="G119" s="75"/>
      <c r="H119" s="76"/>
      <c r="I119" s="77">
        <f>S125</f>
        <v>0</v>
      </c>
      <c r="J119" s="74">
        <f>T125</f>
        <v>0</v>
      </c>
      <c r="K119" s="77">
        <f>S129</f>
        <v>0</v>
      </c>
      <c r="L119" s="78">
        <f>T129</f>
        <v>0</v>
      </c>
      <c r="M119" s="74">
        <f>I125+K125+M125+O125+Q125+J126+L126+N126+P126+R126+I129+K129+M129+O129+Q129</f>
        <v>0</v>
      </c>
      <c r="N119" s="77">
        <f>J125+L125+N125+P125+R125+I126+K126+M126+O126+Q126+J129+L129+N129+P129+R129</f>
        <v>0</v>
      </c>
      <c r="O119" s="79">
        <f>SUM(M119-N119)</f>
        <v>0</v>
      </c>
      <c r="P119" s="80">
        <f>SUM(S125+T126+S129)</f>
        <v>0</v>
      </c>
      <c r="Q119" s="81">
        <f>SUM(T125+S126+T129)</f>
        <v>0</v>
      </c>
      <c r="R119" s="82">
        <f>SUM(P119-Q119)</f>
        <v>0</v>
      </c>
      <c r="S119" s="83">
        <f>SUM(Z119+AA119+AB119)</f>
        <v>0</v>
      </c>
      <c r="T119" s="84">
        <f>SUM(AC119+AD119+AE119)</f>
        <v>0</v>
      </c>
      <c r="U119" s="46"/>
      <c r="V119" s="47"/>
      <c r="W119" s="304" t="e">
        <f>M119/N119</f>
        <v>#DIV/0!</v>
      </c>
      <c r="X119" s="305" t="e">
        <f>P119/Q119</f>
        <v>#DIV/0!</v>
      </c>
      <c r="Y119" s="68"/>
      <c r="Z119" s="69">
        <f>IF(S125&gt;2,1,0)</f>
        <v>0</v>
      </c>
      <c r="AA119" s="69">
        <f>IF(T126&gt;2,1,0)</f>
        <v>0</v>
      </c>
      <c r="AB119" s="69">
        <f>IF(S129&gt;2,1,0)</f>
        <v>0</v>
      </c>
      <c r="AC119" s="69">
        <f>IF(T125=3,1,0)</f>
        <v>0</v>
      </c>
      <c r="AD119" s="69">
        <f>IF(S126=3,1,0)</f>
        <v>0</v>
      </c>
      <c r="AE119" s="69">
        <f>IF(T129=3,1,0)</f>
        <v>0</v>
      </c>
    </row>
    <row r="120" spans="1:31" s="44" customFormat="1" ht="12">
      <c r="A120" s="72">
        <v>3</v>
      </c>
      <c r="B120" s="370">
        <f>POMOĆ!B27</f>
        <v>0</v>
      </c>
      <c r="C120" s="370"/>
      <c r="D120" s="370"/>
      <c r="E120" s="73">
        <f>S128</f>
        <v>0</v>
      </c>
      <c r="F120" s="85">
        <f>T128</f>
        <v>0</v>
      </c>
      <c r="G120" s="77">
        <f>T125</f>
        <v>0</v>
      </c>
      <c r="H120" s="86">
        <f>S125</f>
        <v>0</v>
      </c>
      <c r="I120" s="87"/>
      <c r="J120" s="88"/>
      <c r="K120" s="77">
        <f>T127</f>
        <v>0</v>
      </c>
      <c r="L120" s="78">
        <f>S127</f>
        <v>0</v>
      </c>
      <c r="M120" s="74">
        <f>J125+L125+N125+P125+R125+J127+L127+N127+P127+R127+I128+K128+M128+O128+Q128</f>
        <v>0</v>
      </c>
      <c r="N120" s="77">
        <f>I125+K125+M125+O125+Q125+I127+K127+M127+O127+Q127+J128+L128+N128+P128+R128</f>
        <v>0</v>
      </c>
      <c r="O120" s="79">
        <f>SUM(M120-N120)</f>
        <v>0</v>
      </c>
      <c r="P120" s="80">
        <f>SUM(T125+T127+S128)</f>
        <v>0</v>
      </c>
      <c r="Q120" s="81">
        <f>SUM(S125+S127+T128)</f>
        <v>0</v>
      </c>
      <c r="R120" s="82">
        <f>SUM(P120-Q120)</f>
        <v>0</v>
      </c>
      <c r="S120" s="83">
        <f>SUM(Z120+AA120+AB120)</f>
        <v>0</v>
      </c>
      <c r="T120" s="84">
        <f>SUM(AC120+AD120+AE120)</f>
        <v>0</v>
      </c>
      <c r="U120" s="46"/>
      <c r="V120" s="47"/>
      <c r="W120" s="304" t="e">
        <f>M120/N120</f>
        <v>#DIV/0!</v>
      </c>
      <c r="X120" s="305" t="e">
        <f>P120/Q120</f>
        <v>#DIV/0!</v>
      </c>
      <c r="Y120" s="68"/>
      <c r="Z120" s="69">
        <f>IF(T125&gt;2,1,0)</f>
        <v>0</v>
      </c>
      <c r="AA120" s="69">
        <f>IF(T127&gt;2,1,0)</f>
        <v>0</v>
      </c>
      <c r="AB120" s="69">
        <f>IF(S128&gt;2,1,0)</f>
        <v>0</v>
      </c>
      <c r="AC120" s="69">
        <f>IF(S125=3,1,0)</f>
        <v>0</v>
      </c>
      <c r="AD120" s="69">
        <f>IF(S127=3,1,0)</f>
        <v>0</v>
      </c>
      <c r="AE120" s="69">
        <f>IF(T128=3,1,0)</f>
        <v>0</v>
      </c>
    </row>
    <row r="121" spans="1:31" s="44" customFormat="1" ht="12">
      <c r="A121" s="89">
        <v>4</v>
      </c>
      <c r="B121" s="371">
        <f>POMOĆ!B60</f>
        <v>0</v>
      </c>
      <c r="C121" s="371"/>
      <c r="D121" s="371"/>
      <c r="E121" s="90">
        <f>T124</f>
        <v>0</v>
      </c>
      <c r="F121" s="91">
        <f>S124</f>
        <v>0</v>
      </c>
      <c r="G121" s="92">
        <f>T129</f>
        <v>0</v>
      </c>
      <c r="H121" s="93">
        <f>S129</f>
        <v>0</v>
      </c>
      <c r="I121" s="94">
        <f>S127</f>
        <v>0</v>
      </c>
      <c r="J121" s="93">
        <f>T127</f>
        <v>0</v>
      </c>
      <c r="K121" s="95"/>
      <c r="L121" s="96"/>
      <c r="M121" s="93">
        <f>J124+L124+N124+P124+R124+I127+K127+M127+O127+Q127+J129+L129+N129+P129+R129</f>
        <v>0</v>
      </c>
      <c r="N121" s="94">
        <f>I124+K124+M124+O124+Q124+J127+L127+N127+P127+R127+I129+K129+M129+O129+Q129</f>
        <v>0</v>
      </c>
      <c r="O121" s="97">
        <f>SUM(M121-N121)</f>
        <v>0</v>
      </c>
      <c r="P121" s="98">
        <f>SUM(T124+S127+T129)</f>
        <v>0</v>
      </c>
      <c r="Q121" s="99">
        <f>SUM(S124+T127+S129)</f>
        <v>0</v>
      </c>
      <c r="R121" s="100">
        <f>SUM(P121-Q121)</f>
        <v>0</v>
      </c>
      <c r="S121" s="101">
        <f>SUM(Z121+AA121+AB121)</f>
        <v>0</v>
      </c>
      <c r="T121" s="102">
        <f>SUM(AC121+AD121+AE121)</f>
        <v>0</v>
      </c>
      <c r="U121" s="46"/>
      <c r="V121" s="47"/>
      <c r="W121" s="304" t="e">
        <f>M121/N121</f>
        <v>#DIV/0!</v>
      </c>
      <c r="X121" s="305" t="e">
        <f>P121/Q121</f>
        <v>#DIV/0!</v>
      </c>
      <c r="Y121" s="68"/>
      <c r="Z121" s="69">
        <f>IF(T124&gt;2,1,0)</f>
        <v>0</v>
      </c>
      <c r="AA121" s="69">
        <f>IF(S127&gt;2,1,0)</f>
        <v>0</v>
      </c>
      <c r="AB121" s="69">
        <f>IF(T129&gt;2,1,0)</f>
        <v>0</v>
      </c>
      <c r="AC121" s="69">
        <f>IF(S124=3,1,0)</f>
        <v>0</v>
      </c>
      <c r="AD121" s="69">
        <f>IF(T127=3,1,0)</f>
        <v>0</v>
      </c>
      <c r="AE121" s="69">
        <f>IF(S129=3,1,0)</f>
        <v>0</v>
      </c>
    </row>
    <row r="122" spans="21:24" s="44" customFormat="1" ht="12">
      <c r="U122" s="46"/>
      <c r="V122" s="132"/>
      <c r="W122" s="302"/>
      <c r="X122" s="106"/>
    </row>
    <row r="123" spans="1:24" s="44" customFormat="1" ht="12">
      <c r="A123" s="364" t="s">
        <v>67</v>
      </c>
      <c r="B123" s="364"/>
      <c r="C123" s="372" t="s">
        <v>4</v>
      </c>
      <c r="D123" s="372"/>
      <c r="E123" s="366" t="s">
        <v>68</v>
      </c>
      <c r="F123" s="366"/>
      <c r="G123" s="366"/>
      <c r="H123" s="366"/>
      <c r="I123" s="367" t="s">
        <v>69</v>
      </c>
      <c r="J123" s="367"/>
      <c r="K123" s="368" t="s">
        <v>70</v>
      </c>
      <c r="L123" s="368"/>
      <c r="M123" s="364" t="s">
        <v>71</v>
      </c>
      <c r="N123" s="364"/>
      <c r="O123" s="364" t="s">
        <v>72</v>
      </c>
      <c r="P123" s="364"/>
      <c r="Q123" s="367" t="s">
        <v>73</v>
      </c>
      <c r="R123" s="367"/>
      <c r="S123" s="364" t="s">
        <v>74</v>
      </c>
      <c r="T123" s="364"/>
      <c r="U123" s="107"/>
      <c r="V123" s="108"/>
      <c r="W123" s="302"/>
      <c r="X123" s="106"/>
    </row>
    <row r="124" spans="1:31" s="44" customFormat="1" ht="12">
      <c r="A124" s="356">
        <v>1</v>
      </c>
      <c r="B124" s="356"/>
      <c r="C124" s="357">
        <f>B118</f>
        <v>0</v>
      </c>
      <c r="D124" s="357"/>
      <c r="E124" s="365">
        <f>B121</f>
        <v>0</v>
      </c>
      <c r="F124" s="365"/>
      <c r="G124" s="365"/>
      <c r="H124" s="365"/>
      <c r="I124" s="306"/>
      <c r="J124" s="307"/>
      <c r="K124" s="308"/>
      <c r="L124" s="59"/>
      <c r="M124" s="308"/>
      <c r="N124" s="307"/>
      <c r="O124" s="308"/>
      <c r="P124" s="307"/>
      <c r="Q124" s="308"/>
      <c r="R124" s="307"/>
      <c r="S124" s="309"/>
      <c r="T124" s="310"/>
      <c r="U124" s="114"/>
      <c r="V124" s="115"/>
      <c r="W124" s="303"/>
      <c r="X124" s="117"/>
      <c r="Y124" s="118"/>
      <c r="Z124" s="69">
        <f aca="true" t="shared" si="48" ref="Z124:Z129">IF(I124&gt;J124,1,0)</f>
        <v>0</v>
      </c>
      <c r="AA124" s="69">
        <f aca="true" t="shared" si="49" ref="AA124:AA129">IF(K124&gt;L124,1,0)</f>
        <v>0</v>
      </c>
      <c r="AB124" s="69">
        <f aca="true" t="shared" si="50" ref="AB124:AB129">IF(M124&gt;N124,1,0)</f>
        <v>0</v>
      </c>
      <c r="AC124" s="69">
        <f aca="true" t="shared" si="51" ref="AC124:AC129">IF(I124&lt;J124,1,0)</f>
        <v>0</v>
      </c>
      <c r="AD124" s="69">
        <f aca="true" t="shared" si="52" ref="AD124:AD129">IF(K124&lt;L124,1,0)</f>
        <v>0</v>
      </c>
      <c r="AE124" s="69">
        <f aca="true" t="shared" si="53" ref="AE124:AE129">IF(M124&lt;N124,1,0)</f>
        <v>0</v>
      </c>
    </row>
    <row r="125" spans="1:31" s="44" customFormat="1" ht="12">
      <c r="A125" s="356"/>
      <c r="B125" s="356"/>
      <c r="C125" s="359">
        <f>B119</f>
        <v>0</v>
      </c>
      <c r="D125" s="359"/>
      <c r="E125" s="360">
        <f>B120</f>
        <v>0</v>
      </c>
      <c r="F125" s="360"/>
      <c r="G125" s="360"/>
      <c r="H125" s="360"/>
      <c r="I125" s="311"/>
      <c r="J125" s="312"/>
      <c r="K125" s="313"/>
      <c r="L125" s="314"/>
      <c r="M125" s="313"/>
      <c r="N125" s="312"/>
      <c r="O125" s="313"/>
      <c r="P125" s="312"/>
      <c r="Q125" s="313"/>
      <c r="R125" s="312"/>
      <c r="S125" s="315"/>
      <c r="T125" s="316"/>
      <c r="U125" s="114"/>
      <c r="V125" s="115"/>
      <c r="W125" s="303"/>
      <c r="X125" s="117"/>
      <c r="Y125" s="118"/>
      <c r="Z125" s="69">
        <f t="shared" si="48"/>
        <v>0</v>
      </c>
      <c r="AA125" s="69">
        <f t="shared" si="49"/>
        <v>0</v>
      </c>
      <c r="AB125" s="69">
        <f t="shared" si="50"/>
        <v>0</v>
      </c>
      <c r="AC125" s="69">
        <f t="shared" si="51"/>
        <v>0</v>
      </c>
      <c r="AD125" s="69">
        <f t="shared" si="52"/>
        <v>0</v>
      </c>
      <c r="AE125" s="69">
        <f t="shared" si="53"/>
        <v>0</v>
      </c>
    </row>
    <row r="126" spans="1:31" s="44" customFormat="1" ht="12">
      <c r="A126" s="356">
        <v>2</v>
      </c>
      <c r="B126" s="356"/>
      <c r="C126" s="357">
        <f>B118</f>
        <v>0</v>
      </c>
      <c r="D126" s="357"/>
      <c r="E126" s="358">
        <f>B119</f>
        <v>0</v>
      </c>
      <c r="F126" s="358"/>
      <c r="G126" s="358"/>
      <c r="H126" s="358"/>
      <c r="I126" s="306"/>
      <c r="J126" s="307"/>
      <c r="K126" s="308"/>
      <c r="L126" s="59"/>
      <c r="M126" s="308"/>
      <c r="N126" s="307"/>
      <c r="O126" s="308"/>
      <c r="P126" s="307"/>
      <c r="Q126" s="308"/>
      <c r="R126" s="307"/>
      <c r="S126" s="309"/>
      <c r="T126" s="310"/>
      <c r="U126" s="114"/>
      <c r="V126" s="115"/>
      <c r="W126" s="303"/>
      <c r="X126" s="117"/>
      <c r="Y126" s="118"/>
      <c r="Z126" s="69">
        <f t="shared" si="48"/>
        <v>0</v>
      </c>
      <c r="AA126" s="69">
        <f t="shared" si="49"/>
        <v>0</v>
      </c>
      <c r="AB126" s="69">
        <f t="shared" si="50"/>
        <v>0</v>
      </c>
      <c r="AC126" s="69">
        <f t="shared" si="51"/>
        <v>0</v>
      </c>
      <c r="AD126" s="69">
        <f t="shared" si="52"/>
        <v>0</v>
      </c>
      <c r="AE126" s="69">
        <f t="shared" si="53"/>
        <v>0</v>
      </c>
    </row>
    <row r="127" spans="1:31" s="44" customFormat="1" ht="12">
      <c r="A127" s="356"/>
      <c r="B127" s="356"/>
      <c r="C127" s="359">
        <f>B121</f>
        <v>0</v>
      </c>
      <c r="D127" s="359"/>
      <c r="E127" s="360">
        <f>B120</f>
        <v>0</v>
      </c>
      <c r="F127" s="360"/>
      <c r="G127" s="360"/>
      <c r="H127" s="360"/>
      <c r="I127" s="311"/>
      <c r="J127" s="312"/>
      <c r="K127" s="313"/>
      <c r="L127" s="314"/>
      <c r="M127" s="313"/>
      <c r="N127" s="312"/>
      <c r="O127" s="317"/>
      <c r="P127" s="318"/>
      <c r="Q127" s="317"/>
      <c r="R127" s="318"/>
      <c r="S127" s="315"/>
      <c r="T127" s="316"/>
      <c r="U127" s="114"/>
      <c r="V127" s="115"/>
      <c r="W127" s="303"/>
      <c r="X127" s="117"/>
      <c r="Y127" s="118"/>
      <c r="Z127" s="69">
        <f t="shared" si="48"/>
        <v>0</v>
      </c>
      <c r="AA127" s="69">
        <f t="shared" si="49"/>
        <v>0</v>
      </c>
      <c r="AB127" s="69">
        <f t="shared" si="50"/>
        <v>0</v>
      </c>
      <c r="AC127" s="69">
        <f t="shared" si="51"/>
        <v>0</v>
      </c>
      <c r="AD127" s="69">
        <f t="shared" si="52"/>
        <v>0</v>
      </c>
      <c r="AE127" s="69">
        <f t="shared" si="53"/>
        <v>0</v>
      </c>
    </row>
    <row r="128" spans="1:31" s="44" customFormat="1" ht="12">
      <c r="A128" s="361">
        <v>3</v>
      </c>
      <c r="B128" s="361"/>
      <c r="C128" s="357">
        <f>B120</f>
        <v>0</v>
      </c>
      <c r="D128" s="357"/>
      <c r="E128" s="358">
        <f>B118</f>
        <v>0</v>
      </c>
      <c r="F128" s="358"/>
      <c r="G128" s="358"/>
      <c r="H128" s="358"/>
      <c r="I128" s="306"/>
      <c r="J128" s="307"/>
      <c r="K128" s="308"/>
      <c r="L128" s="59"/>
      <c r="M128" s="308"/>
      <c r="N128" s="307"/>
      <c r="O128" s="308"/>
      <c r="P128" s="307"/>
      <c r="Q128" s="308"/>
      <c r="R128" s="307"/>
      <c r="S128" s="309"/>
      <c r="T128" s="310"/>
      <c r="U128" s="114"/>
      <c r="V128" s="115"/>
      <c r="W128" s="303"/>
      <c r="X128" s="117"/>
      <c r="Y128" s="118"/>
      <c r="Z128" s="69">
        <f t="shared" si="48"/>
        <v>0</v>
      </c>
      <c r="AA128" s="69">
        <f t="shared" si="49"/>
        <v>0</v>
      </c>
      <c r="AB128" s="69">
        <f t="shared" si="50"/>
        <v>0</v>
      </c>
      <c r="AC128" s="69">
        <f t="shared" si="51"/>
        <v>0</v>
      </c>
      <c r="AD128" s="69">
        <f t="shared" si="52"/>
        <v>0</v>
      </c>
      <c r="AE128" s="69">
        <f t="shared" si="53"/>
        <v>0</v>
      </c>
    </row>
    <row r="129" spans="1:31" s="44" customFormat="1" ht="12">
      <c r="A129" s="361"/>
      <c r="B129" s="361"/>
      <c r="C129" s="362">
        <f>B119</f>
        <v>0</v>
      </c>
      <c r="D129" s="362"/>
      <c r="E129" s="363">
        <f>B121</f>
        <v>0</v>
      </c>
      <c r="F129" s="363"/>
      <c r="G129" s="363"/>
      <c r="H129" s="363"/>
      <c r="I129" s="93"/>
      <c r="J129" s="319"/>
      <c r="K129" s="320"/>
      <c r="L129" s="94"/>
      <c r="M129" s="320"/>
      <c r="N129" s="319"/>
      <c r="O129" s="321"/>
      <c r="P129" s="322"/>
      <c r="Q129" s="321"/>
      <c r="R129" s="322"/>
      <c r="S129" s="323"/>
      <c r="T129" s="102"/>
      <c r="U129" s="114"/>
      <c r="V129" s="115"/>
      <c r="W129" s="303"/>
      <c r="X129" s="117"/>
      <c r="Y129" s="118"/>
      <c r="Z129" s="69">
        <f t="shared" si="48"/>
        <v>0</v>
      </c>
      <c r="AA129" s="69">
        <f t="shared" si="49"/>
        <v>0</v>
      </c>
      <c r="AB129" s="69">
        <f t="shared" si="50"/>
        <v>0</v>
      </c>
      <c r="AC129" s="69">
        <f t="shared" si="51"/>
        <v>0</v>
      </c>
      <c r="AD129" s="69">
        <f t="shared" si="52"/>
        <v>0</v>
      </c>
      <c r="AE129" s="69">
        <f t="shared" si="53"/>
        <v>0</v>
      </c>
    </row>
    <row r="130" ht="15.75">
      <c r="C130" s="140" t="str">
        <f>C1</f>
        <v>VETERANI</v>
      </c>
    </row>
    <row r="131" spans="21:24" s="44" customFormat="1" ht="12">
      <c r="U131" s="46"/>
      <c r="V131" s="47"/>
      <c r="W131" s="373" t="s">
        <v>59</v>
      </c>
      <c r="X131" s="373"/>
    </row>
    <row r="132" spans="1:25" s="44" customFormat="1" ht="12">
      <c r="A132" s="364" t="s">
        <v>83</v>
      </c>
      <c r="B132" s="364"/>
      <c r="C132" s="364"/>
      <c r="D132" s="364"/>
      <c r="E132" s="372">
        <v>1</v>
      </c>
      <c r="F132" s="372"/>
      <c r="G132" s="374">
        <v>2</v>
      </c>
      <c r="H132" s="374"/>
      <c r="I132" s="375">
        <v>3</v>
      </c>
      <c r="J132" s="375"/>
      <c r="K132" s="376">
        <v>4</v>
      </c>
      <c r="L132" s="376"/>
      <c r="M132" s="377" t="s">
        <v>61</v>
      </c>
      <c r="N132" s="377"/>
      <c r="O132" s="377"/>
      <c r="P132" s="378" t="s">
        <v>62</v>
      </c>
      <c r="Q132" s="378"/>
      <c r="R132" s="378"/>
      <c r="S132" s="364" t="s">
        <v>63</v>
      </c>
      <c r="T132" s="364"/>
      <c r="U132" s="46" t="s">
        <v>64</v>
      </c>
      <c r="V132" s="45"/>
      <c r="W132" s="48" t="s">
        <v>65</v>
      </c>
      <c r="X132" s="48" t="s">
        <v>66</v>
      </c>
      <c r="Y132" s="49"/>
    </row>
    <row r="133" spans="1:31" s="44" customFormat="1" ht="12">
      <c r="A133" s="50">
        <v>1</v>
      </c>
      <c r="B133" s="369">
        <f>POMOĆ!B11</f>
        <v>0</v>
      </c>
      <c r="C133" s="369"/>
      <c r="D133" s="369"/>
      <c r="E133" s="51"/>
      <c r="F133" s="52"/>
      <c r="G133" s="53">
        <f>S141</f>
        <v>0</v>
      </c>
      <c r="H133" s="54">
        <f>T141</f>
        <v>0</v>
      </c>
      <c r="I133" s="55">
        <f>T143</f>
        <v>0</v>
      </c>
      <c r="J133" s="56">
        <f>S143</f>
        <v>0</v>
      </c>
      <c r="K133" s="55">
        <f>S139</f>
        <v>0</v>
      </c>
      <c r="L133" s="57">
        <f>T139</f>
        <v>0</v>
      </c>
      <c r="M133" s="58">
        <f>I139+K139+M139+O139+Q139+I141+K141+M141+O141+Q141+J143+L143+N143+P143+R143</f>
        <v>0</v>
      </c>
      <c r="N133" s="59">
        <f>J139+L139+N139+P139+R139+J141+L141+N141+P141+R141+I143+K143+M143+O143+Q143</f>
        <v>0</v>
      </c>
      <c r="O133" s="60">
        <f>SUM(M133-N133)</f>
        <v>0</v>
      </c>
      <c r="P133" s="61">
        <f>SUM(S139+S141+T143)</f>
        <v>0</v>
      </c>
      <c r="Q133" s="62">
        <f>SUM(T139+T141+S143)</f>
        <v>0</v>
      </c>
      <c r="R133" s="63">
        <f>SUM(P133-Q133)</f>
        <v>0</v>
      </c>
      <c r="S133" s="64">
        <f>SUM(Z133+AA133+AB133)</f>
        <v>0</v>
      </c>
      <c r="T133" s="65">
        <f>SUM(AC133+AD133+AE133)</f>
        <v>0</v>
      </c>
      <c r="U133" s="46"/>
      <c r="V133" s="45"/>
      <c r="W133" s="304" t="e">
        <f>M133/N133</f>
        <v>#DIV/0!</v>
      </c>
      <c r="X133" s="305" t="e">
        <f>P133/Q133</f>
        <v>#DIV/0!</v>
      </c>
      <c r="Y133" s="68"/>
      <c r="Z133" s="69">
        <f>IF(S139&gt;2,1,0)</f>
        <v>0</v>
      </c>
      <c r="AA133" s="69">
        <f>IF(S141&gt;2,1,0)</f>
        <v>0</v>
      </c>
      <c r="AB133" s="69">
        <f>IF(T143&gt;2,1,0)</f>
        <v>0</v>
      </c>
      <c r="AC133" s="69">
        <f>IF(IF(T139=3,1,0),1,0)</f>
        <v>0</v>
      </c>
      <c r="AD133" s="69">
        <f>IF(IF(T141=3,1,0),1,0)</f>
        <v>0</v>
      </c>
      <c r="AE133" s="69">
        <f>IF(IF(S143=3,1,0),1,0)</f>
        <v>0</v>
      </c>
    </row>
    <row r="134" spans="1:31" s="44" customFormat="1" ht="12">
      <c r="A134" s="72">
        <v>2</v>
      </c>
      <c r="B134" s="370">
        <f>POMOĆ!B45</f>
        <v>0</v>
      </c>
      <c r="C134" s="370"/>
      <c r="D134" s="370"/>
      <c r="E134" s="73">
        <f>T141</f>
        <v>0</v>
      </c>
      <c r="F134" s="74">
        <f>S141</f>
        <v>0</v>
      </c>
      <c r="G134" s="75"/>
      <c r="H134" s="76"/>
      <c r="I134" s="77">
        <f>S140</f>
        <v>0</v>
      </c>
      <c r="J134" s="74">
        <f>T140</f>
        <v>0</v>
      </c>
      <c r="K134" s="77">
        <f>S144</f>
        <v>0</v>
      </c>
      <c r="L134" s="78">
        <f>T144</f>
        <v>0</v>
      </c>
      <c r="M134" s="74">
        <f>I140+K140+M140+O140+Q140+J141+L141+N141+P141+R141+I144+K144+M144+O144+Q144</f>
        <v>0</v>
      </c>
      <c r="N134" s="77">
        <f>J140+L140+N140+P140+R140+I141+K141+M141+O141+Q141+J144+L144+N144+P144+R144</f>
        <v>0</v>
      </c>
      <c r="O134" s="79">
        <f>SUM(M134-N134)</f>
        <v>0</v>
      </c>
      <c r="P134" s="80">
        <f>SUM(S140+T141+S144)</f>
        <v>0</v>
      </c>
      <c r="Q134" s="81">
        <f>SUM(T140+S141+T144)</f>
        <v>0</v>
      </c>
      <c r="R134" s="82">
        <f>SUM(P134-Q134)</f>
        <v>0</v>
      </c>
      <c r="S134" s="83">
        <f>SUM(Z134+AA134+AB134)</f>
        <v>0</v>
      </c>
      <c r="T134" s="84">
        <f>SUM(AC134+AD134+AE134)</f>
        <v>0</v>
      </c>
      <c r="U134" s="46"/>
      <c r="V134" s="47"/>
      <c r="W134" s="304" t="e">
        <f>M134/N134</f>
        <v>#DIV/0!</v>
      </c>
      <c r="X134" s="305" t="e">
        <f>P134/Q134</f>
        <v>#DIV/0!</v>
      </c>
      <c r="Y134" s="68"/>
      <c r="Z134" s="69">
        <f>IF(S140&gt;2,1,0)</f>
        <v>0</v>
      </c>
      <c r="AA134" s="69">
        <f>IF(T141&gt;2,1,0)</f>
        <v>0</v>
      </c>
      <c r="AB134" s="69">
        <f>IF(S144&gt;2,1,0)</f>
        <v>0</v>
      </c>
      <c r="AC134" s="69">
        <f>IF(T140=3,1,0)</f>
        <v>0</v>
      </c>
      <c r="AD134" s="69">
        <f>IF(S141=3,1,0)</f>
        <v>0</v>
      </c>
      <c r="AE134" s="69">
        <f>IF(T144=3,1,0)</f>
        <v>0</v>
      </c>
    </row>
    <row r="135" spans="1:31" s="44" customFormat="1" ht="12">
      <c r="A135" s="72">
        <v>3</v>
      </c>
      <c r="B135" s="370">
        <f>POMOĆ!B28</f>
        <v>0</v>
      </c>
      <c r="C135" s="370"/>
      <c r="D135" s="370"/>
      <c r="E135" s="73">
        <f>S143</f>
        <v>0</v>
      </c>
      <c r="F135" s="85">
        <f>T143</f>
        <v>0</v>
      </c>
      <c r="G135" s="77">
        <f>T140</f>
        <v>0</v>
      </c>
      <c r="H135" s="86">
        <f>S140</f>
        <v>0</v>
      </c>
      <c r="I135" s="87"/>
      <c r="J135" s="88"/>
      <c r="K135" s="77">
        <f>T142</f>
        <v>0</v>
      </c>
      <c r="L135" s="78">
        <f>S142</f>
        <v>0</v>
      </c>
      <c r="M135" s="74">
        <f>J140+L140+N140+P140+R140+J142+L142+N142+P142+R142+I143+K143+M143+O143+Q143</f>
        <v>0</v>
      </c>
      <c r="N135" s="77">
        <f>I140+K140+M140+O140+Q140+I142+K142+M142+O142+Q142+J143+L143+N143+P143+R143</f>
        <v>0</v>
      </c>
      <c r="O135" s="79">
        <f>SUM(M135-N135)</f>
        <v>0</v>
      </c>
      <c r="P135" s="80">
        <f>SUM(T140+T142+S143)</f>
        <v>0</v>
      </c>
      <c r="Q135" s="81">
        <f>SUM(S140+S142+T143)</f>
        <v>0</v>
      </c>
      <c r="R135" s="82">
        <f>SUM(P135-Q135)</f>
        <v>0</v>
      </c>
      <c r="S135" s="83">
        <f>SUM(Z135+AA135+AB135)</f>
        <v>0</v>
      </c>
      <c r="T135" s="84">
        <f>SUM(AC135+AD135+AE135)</f>
        <v>0</v>
      </c>
      <c r="U135" s="46"/>
      <c r="V135" s="47"/>
      <c r="W135" s="304" t="e">
        <f>M135/N135</f>
        <v>#DIV/0!</v>
      </c>
      <c r="X135" s="305" t="e">
        <f>P135/Q135</f>
        <v>#DIV/0!</v>
      </c>
      <c r="Y135" s="68"/>
      <c r="Z135" s="69">
        <f>IF(T140&gt;2,1,0)</f>
        <v>0</v>
      </c>
      <c r="AA135" s="69">
        <f>IF(T142&gt;2,1,0)</f>
        <v>0</v>
      </c>
      <c r="AB135" s="69">
        <f>IF(S143&gt;2,1,0)</f>
        <v>0</v>
      </c>
      <c r="AC135" s="69">
        <f>IF(S140=3,1,0)</f>
        <v>0</v>
      </c>
      <c r="AD135" s="69">
        <f>IF(S142=3,1,0)</f>
        <v>0</v>
      </c>
      <c r="AE135" s="69">
        <f>IF(T143=3,1,0)</f>
        <v>0</v>
      </c>
    </row>
    <row r="136" spans="1:31" s="44" customFormat="1" ht="12">
      <c r="A136" s="89">
        <v>4</v>
      </c>
      <c r="B136" s="371">
        <f>POMOĆ!B61</f>
        <v>0</v>
      </c>
      <c r="C136" s="371"/>
      <c r="D136" s="371"/>
      <c r="E136" s="90">
        <f>T139</f>
        <v>0</v>
      </c>
      <c r="F136" s="91">
        <f>S139</f>
        <v>0</v>
      </c>
      <c r="G136" s="92">
        <f>T144</f>
        <v>0</v>
      </c>
      <c r="H136" s="93">
        <f>S144</f>
        <v>0</v>
      </c>
      <c r="I136" s="94">
        <f>S142</f>
        <v>0</v>
      </c>
      <c r="J136" s="93">
        <f>T142</f>
        <v>0</v>
      </c>
      <c r="K136" s="95"/>
      <c r="L136" s="96"/>
      <c r="M136" s="93">
        <f>J139+L139+N139+P139+R139+I142+K142+M142+O142+Q142+J144+L144+N144+P144+R144</f>
        <v>0</v>
      </c>
      <c r="N136" s="94">
        <f>I139+K139+M139+O139+Q139+J142+L142+N142+P142+R142+I144+K144+M144+O144+Q144</f>
        <v>0</v>
      </c>
      <c r="O136" s="97">
        <f>SUM(M136-N136)</f>
        <v>0</v>
      </c>
      <c r="P136" s="98">
        <f>SUM(T139+S142+T144)</f>
        <v>0</v>
      </c>
      <c r="Q136" s="99">
        <f>SUM(S139+T142+S144)</f>
        <v>0</v>
      </c>
      <c r="R136" s="100">
        <f>SUM(P136-Q136)</f>
        <v>0</v>
      </c>
      <c r="S136" s="101">
        <f>SUM(Z136+AA136+AB136)</f>
        <v>0</v>
      </c>
      <c r="T136" s="102">
        <f>SUM(AC136+AD136+AE136)</f>
        <v>0</v>
      </c>
      <c r="U136" s="46"/>
      <c r="V136" s="47"/>
      <c r="W136" s="304" t="e">
        <f>M136/N136</f>
        <v>#DIV/0!</v>
      </c>
      <c r="X136" s="305" t="e">
        <f>P136/Q136</f>
        <v>#DIV/0!</v>
      </c>
      <c r="Y136" s="68"/>
      <c r="Z136" s="69">
        <f>IF(T139&gt;2,1,0)</f>
        <v>0</v>
      </c>
      <c r="AA136" s="69">
        <f>IF(S142&gt;2,1,0)</f>
        <v>0</v>
      </c>
      <c r="AB136" s="69">
        <f>IF(T144&gt;2,1,0)</f>
        <v>0</v>
      </c>
      <c r="AC136" s="69">
        <f>IF(S139=3,1,0)</f>
        <v>0</v>
      </c>
      <c r="AD136" s="69">
        <f>IF(T142=3,1,0)</f>
        <v>0</v>
      </c>
      <c r="AE136" s="69">
        <f>IF(S144=3,1,0)</f>
        <v>0</v>
      </c>
    </row>
    <row r="137" spans="21:24" s="44" customFormat="1" ht="12">
      <c r="U137" s="46"/>
      <c r="V137" s="132"/>
      <c r="W137" s="302"/>
      <c r="X137" s="106"/>
    </row>
    <row r="138" spans="1:24" s="44" customFormat="1" ht="12">
      <c r="A138" s="364" t="s">
        <v>67</v>
      </c>
      <c r="B138" s="364"/>
      <c r="C138" s="372" t="s">
        <v>4</v>
      </c>
      <c r="D138" s="372"/>
      <c r="E138" s="366" t="s">
        <v>68</v>
      </c>
      <c r="F138" s="366"/>
      <c r="G138" s="366"/>
      <c r="H138" s="366"/>
      <c r="I138" s="367" t="s">
        <v>69</v>
      </c>
      <c r="J138" s="367"/>
      <c r="K138" s="368" t="s">
        <v>70</v>
      </c>
      <c r="L138" s="368"/>
      <c r="M138" s="364" t="s">
        <v>71</v>
      </c>
      <c r="N138" s="364"/>
      <c r="O138" s="364" t="s">
        <v>72</v>
      </c>
      <c r="P138" s="364"/>
      <c r="Q138" s="367" t="s">
        <v>73</v>
      </c>
      <c r="R138" s="367"/>
      <c r="S138" s="364" t="s">
        <v>74</v>
      </c>
      <c r="T138" s="364"/>
      <c r="U138" s="107"/>
      <c r="V138" s="108"/>
      <c r="W138" s="302"/>
      <c r="X138" s="106"/>
    </row>
    <row r="139" spans="1:31" s="44" customFormat="1" ht="12">
      <c r="A139" s="356">
        <v>1</v>
      </c>
      <c r="B139" s="356"/>
      <c r="C139" s="357">
        <f>B133</f>
        <v>0</v>
      </c>
      <c r="D139" s="357"/>
      <c r="E139" s="365">
        <f>B136</f>
        <v>0</v>
      </c>
      <c r="F139" s="365"/>
      <c r="G139" s="365"/>
      <c r="H139" s="365"/>
      <c r="I139" s="306"/>
      <c r="J139" s="307"/>
      <c r="K139" s="308"/>
      <c r="L139" s="59"/>
      <c r="M139" s="308"/>
      <c r="N139" s="307"/>
      <c r="O139" s="308"/>
      <c r="P139" s="307"/>
      <c r="Q139" s="308"/>
      <c r="R139" s="307"/>
      <c r="S139" s="309"/>
      <c r="T139" s="310"/>
      <c r="U139" s="114"/>
      <c r="V139" s="115"/>
      <c r="W139" s="303"/>
      <c r="X139" s="117"/>
      <c r="Y139" s="118"/>
      <c r="Z139" s="69">
        <f aca="true" t="shared" si="54" ref="Z139:Z144">IF(I139&gt;J139,1,0)</f>
        <v>0</v>
      </c>
      <c r="AA139" s="69">
        <f aca="true" t="shared" si="55" ref="AA139:AA144">IF(K139&gt;L139,1,0)</f>
        <v>0</v>
      </c>
      <c r="AB139" s="69">
        <f aca="true" t="shared" si="56" ref="AB139:AB144">IF(M139&gt;N139,1,0)</f>
        <v>0</v>
      </c>
      <c r="AC139" s="69">
        <f aca="true" t="shared" si="57" ref="AC139:AC144">IF(I139&lt;J139,1,0)</f>
        <v>0</v>
      </c>
      <c r="AD139" s="69">
        <f aca="true" t="shared" si="58" ref="AD139:AD144">IF(K139&lt;L139,1,0)</f>
        <v>0</v>
      </c>
      <c r="AE139" s="69">
        <f aca="true" t="shared" si="59" ref="AE139:AE144">IF(M139&lt;N139,1,0)</f>
        <v>0</v>
      </c>
    </row>
    <row r="140" spans="1:31" s="44" customFormat="1" ht="12">
      <c r="A140" s="356"/>
      <c r="B140" s="356"/>
      <c r="C140" s="359">
        <f>B134</f>
        <v>0</v>
      </c>
      <c r="D140" s="359"/>
      <c r="E140" s="360">
        <f>B135</f>
        <v>0</v>
      </c>
      <c r="F140" s="360"/>
      <c r="G140" s="360"/>
      <c r="H140" s="360"/>
      <c r="I140" s="311"/>
      <c r="J140" s="312"/>
      <c r="K140" s="313"/>
      <c r="L140" s="314"/>
      <c r="M140" s="313"/>
      <c r="N140" s="312"/>
      <c r="O140" s="313"/>
      <c r="P140" s="312"/>
      <c r="Q140" s="313"/>
      <c r="R140" s="312"/>
      <c r="S140" s="315"/>
      <c r="T140" s="316"/>
      <c r="U140" s="114"/>
      <c r="V140" s="115"/>
      <c r="W140" s="303"/>
      <c r="X140" s="117"/>
      <c r="Y140" s="118"/>
      <c r="Z140" s="69">
        <f t="shared" si="54"/>
        <v>0</v>
      </c>
      <c r="AA140" s="69">
        <f t="shared" si="55"/>
        <v>0</v>
      </c>
      <c r="AB140" s="69">
        <f t="shared" si="56"/>
        <v>0</v>
      </c>
      <c r="AC140" s="69">
        <f t="shared" si="57"/>
        <v>0</v>
      </c>
      <c r="AD140" s="69">
        <f t="shared" si="58"/>
        <v>0</v>
      </c>
      <c r="AE140" s="69">
        <f t="shared" si="59"/>
        <v>0</v>
      </c>
    </row>
    <row r="141" spans="1:31" s="44" customFormat="1" ht="12">
      <c r="A141" s="356">
        <v>2</v>
      </c>
      <c r="B141" s="356"/>
      <c r="C141" s="357">
        <f>B133</f>
        <v>0</v>
      </c>
      <c r="D141" s="357"/>
      <c r="E141" s="358">
        <f>B134</f>
        <v>0</v>
      </c>
      <c r="F141" s="358"/>
      <c r="G141" s="358"/>
      <c r="H141" s="358"/>
      <c r="I141" s="306"/>
      <c r="J141" s="307"/>
      <c r="K141" s="308"/>
      <c r="L141" s="59"/>
      <c r="M141" s="308"/>
      <c r="N141" s="307"/>
      <c r="O141" s="308"/>
      <c r="P141" s="307"/>
      <c r="Q141" s="308"/>
      <c r="R141" s="307"/>
      <c r="S141" s="309"/>
      <c r="T141" s="310"/>
      <c r="U141" s="114"/>
      <c r="V141" s="115"/>
      <c r="W141" s="303"/>
      <c r="X141" s="117"/>
      <c r="Y141" s="118"/>
      <c r="Z141" s="69">
        <f t="shared" si="54"/>
        <v>0</v>
      </c>
      <c r="AA141" s="69">
        <f t="shared" si="55"/>
        <v>0</v>
      </c>
      <c r="AB141" s="69">
        <f t="shared" si="56"/>
        <v>0</v>
      </c>
      <c r="AC141" s="69">
        <f t="shared" si="57"/>
        <v>0</v>
      </c>
      <c r="AD141" s="69">
        <f t="shared" si="58"/>
        <v>0</v>
      </c>
      <c r="AE141" s="69">
        <f t="shared" si="59"/>
        <v>0</v>
      </c>
    </row>
    <row r="142" spans="1:31" s="44" customFormat="1" ht="12">
      <c r="A142" s="356"/>
      <c r="B142" s="356"/>
      <c r="C142" s="359">
        <f>B136</f>
        <v>0</v>
      </c>
      <c r="D142" s="359"/>
      <c r="E142" s="360">
        <f>B135</f>
        <v>0</v>
      </c>
      <c r="F142" s="360"/>
      <c r="G142" s="360"/>
      <c r="H142" s="360"/>
      <c r="I142" s="311"/>
      <c r="J142" s="312"/>
      <c r="K142" s="313"/>
      <c r="L142" s="314"/>
      <c r="M142" s="313"/>
      <c r="N142" s="312"/>
      <c r="O142" s="317"/>
      <c r="P142" s="318"/>
      <c r="Q142" s="317"/>
      <c r="R142" s="318"/>
      <c r="S142" s="315"/>
      <c r="T142" s="316"/>
      <c r="U142" s="114"/>
      <c r="V142" s="115"/>
      <c r="W142" s="303"/>
      <c r="X142" s="117"/>
      <c r="Y142" s="118"/>
      <c r="Z142" s="69">
        <f t="shared" si="54"/>
        <v>0</v>
      </c>
      <c r="AA142" s="69">
        <f t="shared" si="55"/>
        <v>0</v>
      </c>
      <c r="AB142" s="69">
        <f t="shared" si="56"/>
        <v>0</v>
      </c>
      <c r="AC142" s="69">
        <f t="shared" si="57"/>
        <v>0</v>
      </c>
      <c r="AD142" s="69">
        <f t="shared" si="58"/>
        <v>0</v>
      </c>
      <c r="AE142" s="69">
        <f t="shared" si="59"/>
        <v>0</v>
      </c>
    </row>
    <row r="143" spans="1:31" s="44" customFormat="1" ht="12">
      <c r="A143" s="361">
        <v>3</v>
      </c>
      <c r="B143" s="361"/>
      <c r="C143" s="357">
        <f>B135</f>
        <v>0</v>
      </c>
      <c r="D143" s="357"/>
      <c r="E143" s="358">
        <f>B133</f>
        <v>0</v>
      </c>
      <c r="F143" s="358"/>
      <c r="G143" s="358"/>
      <c r="H143" s="358"/>
      <c r="I143" s="306"/>
      <c r="J143" s="307"/>
      <c r="K143" s="308"/>
      <c r="L143" s="59"/>
      <c r="M143" s="308"/>
      <c r="N143" s="307"/>
      <c r="O143" s="308"/>
      <c r="P143" s="307"/>
      <c r="Q143" s="308"/>
      <c r="R143" s="307"/>
      <c r="S143" s="309"/>
      <c r="T143" s="310"/>
      <c r="U143" s="114"/>
      <c r="V143" s="115"/>
      <c r="W143" s="303"/>
      <c r="X143" s="117"/>
      <c r="Y143" s="118"/>
      <c r="Z143" s="69">
        <f t="shared" si="54"/>
        <v>0</v>
      </c>
      <c r="AA143" s="69">
        <f t="shared" si="55"/>
        <v>0</v>
      </c>
      <c r="AB143" s="69">
        <f t="shared" si="56"/>
        <v>0</v>
      </c>
      <c r="AC143" s="69">
        <f t="shared" si="57"/>
        <v>0</v>
      </c>
      <c r="AD143" s="69">
        <f t="shared" si="58"/>
        <v>0</v>
      </c>
      <c r="AE143" s="69">
        <f t="shared" si="59"/>
        <v>0</v>
      </c>
    </row>
    <row r="144" spans="1:31" s="44" customFormat="1" ht="12">
      <c r="A144" s="361"/>
      <c r="B144" s="361"/>
      <c r="C144" s="362">
        <f>B134</f>
        <v>0</v>
      </c>
      <c r="D144" s="362"/>
      <c r="E144" s="363">
        <f>B136</f>
        <v>0</v>
      </c>
      <c r="F144" s="363"/>
      <c r="G144" s="363"/>
      <c r="H144" s="363"/>
      <c r="I144" s="93"/>
      <c r="J144" s="319"/>
      <c r="K144" s="320"/>
      <c r="L144" s="94"/>
      <c r="M144" s="320"/>
      <c r="N144" s="319"/>
      <c r="O144" s="321"/>
      <c r="P144" s="322"/>
      <c r="Q144" s="321"/>
      <c r="R144" s="322"/>
      <c r="S144" s="323"/>
      <c r="T144" s="102"/>
      <c r="U144" s="114"/>
      <c r="V144" s="115"/>
      <c r="W144" s="303"/>
      <c r="X144" s="117"/>
      <c r="Y144" s="118"/>
      <c r="Z144" s="69">
        <f t="shared" si="54"/>
        <v>0</v>
      </c>
      <c r="AA144" s="69">
        <f t="shared" si="55"/>
        <v>0</v>
      </c>
      <c r="AB144" s="69">
        <f t="shared" si="56"/>
        <v>0</v>
      </c>
      <c r="AC144" s="69">
        <f t="shared" si="57"/>
        <v>0</v>
      </c>
      <c r="AD144" s="69">
        <f t="shared" si="58"/>
        <v>0</v>
      </c>
      <c r="AE144" s="69">
        <f t="shared" si="59"/>
        <v>0</v>
      </c>
    </row>
    <row r="145" spans="1:24" s="44" customFormat="1" ht="12">
      <c r="A145" s="45"/>
      <c r="B145" s="45"/>
      <c r="C145" s="379"/>
      <c r="D145" s="379"/>
      <c r="U145" s="46"/>
      <c r="V145" s="47"/>
      <c r="W145" s="373" t="s">
        <v>59</v>
      </c>
      <c r="X145" s="373"/>
    </row>
    <row r="146" spans="1:25" s="44" customFormat="1" ht="12">
      <c r="A146" s="364" t="s">
        <v>84</v>
      </c>
      <c r="B146" s="364"/>
      <c r="C146" s="364"/>
      <c r="D146" s="364"/>
      <c r="E146" s="372">
        <v>1</v>
      </c>
      <c r="F146" s="372"/>
      <c r="G146" s="374">
        <v>2</v>
      </c>
      <c r="H146" s="374"/>
      <c r="I146" s="375">
        <v>3</v>
      </c>
      <c r="J146" s="375"/>
      <c r="K146" s="376">
        <v>4</v>
      </c>
      <c r="L146" s="376"/>
      <c r="M146" s="377" t="s">
        <v>61</v>
      </c>
      <c r="N146" s="377"/>
      <c r="O146" s="377"/>
      <c r="P146" s="378" t="s">
        <v>62</v>
      </c>
      <c r="Q146" s="378"/>
      <c r="R146" s="378"/>
      <c r="S146" s="364" t="s">
        <v>63</v>
      </c>
      <c r="T146" s="364"/>
      <c r="U146" s="46" t="s">
        <v>64</v>
      </c>
      <c r="V146" s="45"/>
      <c r="W146" s="48" t="s">
        <v>65</v>
      </c>
      <c r="X146" s="48" t="s">
        <v>66</v>
      </c>
      <c r="Y146" s="49"/>
    </row>
    <row r="147" spans="1:31" s="44" customFormat="1" ht="12">
      <c r="A147" s="50">
        <v>1</v>
      </c>
      <c r="B147" s="369">
        <f>POMOĆ!B12</f>
        <v>0</v>
      </c>
      <c r="C147" s="369"/>
      <c r="D147" s="369"/>
      <c r="E147" s="51"/>
      <c r="F147" s="52"/>
      <c r="G147" s="53">
        <f>S155</f>
        <v>0</v>
      </c>
      <c r="H147" s="54">
        <f>T155</f>
        <v>0</v>
      </c>
      <c r="I147" s="55">
        <f>T157</f>
        <v>0</v>
      </c>
      <c r="J147" s="56">
        <f>S157</f>
        <v>0</v>
      </c>
      <c r="K147" s="55">
        <f>S153</f>
        <v>0</v>
      </c>
      <c r="L147" s="57">
        <f>T153</f>
        <v>0</v>
      </c>
      <c r="M147" s="58">
        <f>I153+K153+M153+O153+Q153+I155+K155+M155+O155+Q155+J157+L157+N157+P157+R157</f>
        <v>0</v>
      </c>
      <c r="N147" s="59">
        <f>J153+L153+N153+P153+R153+J155+L155+N155+P155+R155+I157+K157+M157+O157+Q157</f>
        <v>0</v>
      </c>
      <c r="O147" s="60">
        <f>SUM(M147-N147)</f>
        <v>0</v>
      </c>
      <c r="P147" s="61">
        <f>SUM(S153+S155+T157)</f>
        <v>0</v>
      </c>
      <c r="Q147" s="62">
        <f>SUM(T153+T155+S157)</f>
        <v>0</v>
      </c>
      <c r="R147" s="63">
        <f>SUM(P147-Q147)</f>
        <v>0</v>
      </c>
      <c r="S147" s="64">
        <f>SUM(Z147+AA147+AB147)</f>
        <v>0</v>
      </c>
      <c r="T147" s="65">
        <f>SUM(AC147+AD147+AE147)</f>
        <v>0</v>
      </c>
      <c r="U147" s="46"/>
      <c r="V147" s="45"/>
      <c r="W147" s="304" t="e">
        <f>M147/N147</f>
        <v>#DIV/0!</v>
      </c>
      <c r="X147" s="305" t="e">
        <f>P147/Q147</f>
        <v>#DIV/0!</v>
      </c>
      <c r="Y147" s="68"/>
      <c r="Z147" s="69">
        <f>IF(S153&gt;2,1,0)</f>
        <v>0</v>
      </c>
      <c r="AA147" s="69">
        <f>IF(S155&gt;2,1,0)</f>
        <v>0</v>
      </c>
      <c r="AB147" s="69">
        <f>IF(T157&gt;2,1,0)</f>
        <v>0</v>
      </c>
      <c r="AC147" s="69">
        <f>IF(IF(T153=3,1,0),1,0)</f>
        <v>0</v>
      </c>
      <c r="AD147" s="69">
        <f>IF(IF(T155=3,1,0),1,0)</f>
        <v>0</v>
      </c>
      <c r="AE147" s="69">
        <f>IF(IF(S157=3,1,0),1,0)</f>
        <v>0</v>
      </c>
    </row>
    <row r="148" spans="1:31" s="44" customFormat="1" ht="12">
      <c r="A148" s="72">
        <v>2</v>
      </c>
      <c r="B148" s="370">
        <f>POMOĆ!B46</f>
        <v>0</v>
      </c>
      <c r="C148" s="370"/>
      <c r="D148" s="370"/>
      <c r="E148" s="73">
        <f>T155</f>
        <v>0</v>
      </c>
      <c r="F148" s="74">
        <f>S155</f>
        <v>0</v>
      </c>
      <c r="G148" s="75"/>
      <c r="H148" s="76"/>
      <c r="I148" s="77">
        <f>S154</f>
        <v>0</v>
      </c>
      <c r="J148" s="74">
        <f>T154</f>
        <v>0</v>
      </c>
      <c r="K148" s="77">
        <f>S158</f>
        <v>0</v>
      </c>
      <c r="L148" s="78">
        <f>T158</f>
        <v>0</v>
      </c>
      <c r="M148" s="74">
        <f>I154+K154+M154+O154+Q154+J155+L155+N155+P155+R155+I158+K158+M158+O158+Q158</f>
        <v>0</v>
      </c>
      <c r="N148" s="77">
        <f>J154+L154+N154+P154+R154+I155+K155+M155+O155+Q155+J158+L158+N158+P158+R158</f>
        <v>0</v>
      </c>
      <c r="O148" s="79">
        <f>SUM(M148-N148)</f>
        <v>0</v>
      </c>
      <c r="P148" s="80">
        <f>SUM(S154+T155+S158)</f>
        <v>0</v>
      </c>
      <c r="Q148" s="81">
        <f>SUM(T154+S155+T158)</f>
        <v>0</v>
      </c>
      <c r="R148" s="82">
        <f>SUM(P148-Q148)</f>
        <v>0</v>
      </c>
      <c r="S148" s="83">
        <f>SUM(Z148+AA148+AB148)</f>
        <v>0</v>
      </c>
      <c r="T148" s="84">
        <f>SUM(AC148+AD148+AE148)</f>
        <v>0</v>
      </c>
      <c r="U148" s="46"/>
      <c r="V148" s="47"/>
      <c r="W148" s="304" t="e">
        <f>M148/N148</f>
        <v>#DIV/0!</v>
      </c>
      <c r="X148" s="305" t="e">
        <f>P148/Q148</f>
        <v>#DIV/0!</v>
      </c>
      <c r="Y148" s="68"/>
      <c r="Z148" s="69">
        <f>IF(S154&gt;2,1,0)</f>
        <v>0</v>
      </c>
      <c r="AA148" s="69">
        <f>IF(T155&gt;2,1,0)</f>
        <v>0</v>
      </c>
      <c r="AB148" s="69">
        <f>IF(S158&gt;2,1,0)</f>
        <v>0</v>
      </c>
      <c r="AC148" s="69">
        <f>IF(T154=3,1,0)</f>
        <v>0</v>
      </c>
      <c r="AD148" s="69">
        <f>IF(S155=3,1,0)</f>
        <v>0</v>
      </c>
      <c r="AE148" s="69">
        <f>IF(T158=3,1,0)</f>
        <v>0</v>
      </c>
    </row>
    <row r="149" spans="1:31" s="44" customFormat="1" ht="12">
      <c r="A149" s="72">
        <v>3</v>
      </c>
      <c r="B149" s="370">
        <f>POMOĆ!B29</f>
        <v>0</v>
      </c>
      <c r="C149" s="370"/>
      <c r="D149" s="370"/>
      <c r="E149" s="73">
        <f>S157</f>
        <v>0</v>
      </c>
      <c r="F149" s="85">
        <f>T157</f>
        <v>0</v>
      </c>
      <c r="G149" s="77">
        <f>T154</f>
        <v>0</v>
      </c>
      <c r="H149" s="86">
        <f>S154</f>
        <v>0</v>
      </c>
      <c r="I149" s="87"/>
      <c r="J149" s="88"/>
      <c r="K149" s="77">
        <f>T156</f>
        <v>0</v>
      </c>
      <c r="L149" s="78">
        <f>S156</f>
        <v>0</v>
      </c>
      <c r="M149" s="74">
        <f>J154+L154+N154+P154+R154+J156+L156+N156+P156+R156+I157+K157+M157+O157+Q157</f>
        <v>0</v>
      </c>
      <c r="N149" s="77">
        <f>I154+K154+M154+O154+Q154+I156+K156+M156+O156+Q156+J157+L157+N157+P157+R157</f>
        <v>0</v>
      </c>
      <c r="O149" s="79">
        <f>SUM(M149-N149)</f>
        <v>0</v>
      </c>
      <c r="P149" s="80">
        <f>SUM(T154+T156+S157)</f>
        <v>0</v>
      </c>
      <c r="Q149" s="81">
        <f>SUM(S154+S156+T157)</f>
        <v>0</v>
      </c>
      <c r="R149" s="82">
        <f>SUM(P149-Q149)</f>
        <v>0</v>
      </c>
      <c r="S149" s="83">
        <f>SUM(Z149+AA149+AB149)</f>
        <v>0</v>
      </c>
      <c r="T149" s="84">
        <f>SUM(AC149+AD149+AE149)</f>
        <v>0</v>
      </c>
      <c r="U149" s="46"/>
      <c r="V149" s="47"/>
      <c r="W149" s="304" t="e">
        <f>M149/N149</f>
        <v>#DIV/0!</v>
      </c>
      <c r="X149" s="305" t="e">
        <f>P149/Q149</f>
        <v>#DIV/0!</v>
      </c>
      <c r="Y149" s="68"/>
      <c r="Z149" s="69">
        <f>IF(T154&gt;2,1,0)</f>
        <v>0</v>
      </c>
      <c r="AA149" s="69">
        <f>IF(T156&gt;2,1,0)</f>
        <v>0</v>
      </c>
      <c r="AB149" s="69">
        <f>IF(S157&gt;2,1,0)</f>
        <v>0</v>
      </c>
      <c r="AC149" s="69">
        <f>IF(S154=3,1,0)</f>
        <v>0</v>
      </c>
      <c r="AD149" s="69">
        <f>IF(S156=3,1,0)</f>
        <v>0</v>
      </c>
      <c r="AE149" s="69">
        <f>IF(T157=3,1,0)</f>
        <v>0</v>
      </c>
    </row>
    <row r="150" spans="1:31" s="44" customFormat="1" ht="12">
      <c r="A150" s="89">
        <v>4</v>
      </c>
      <c r="B150" s="371">
        <f>POMOĆ!B62</f>
        <v>0</v>
      </c>
      <c r="C150" s="371"/>
      <c r="D150" s="371"/>
      <c r="E150" s="90">
        <f>T153</f>
        <v>0</v>
      </c>
      <c r="F150" s="91">
        <f>S153</f>
        <v>0</v>
      </c>
      <c r="G150" s="92">
        <f>T158</f>
        <v>0</v>
      </c>
      <c r="H150" s="93">
        <f>S158</f>
        <v>0</v>
      </c>
      <c r="I150" s="94">
        <f>S156</f>
        <v>0</v>
      </c>
      <c r="J150" s="93">
        <f>T156</f>
        <v>0</v>
      </c>
      <c r="K150" s="95"/>
      <c r="L150" s="96"/>
      <c r="M150" s="93">
        <f>J153+L153+N153+P153+R153+I156+K156+M156+O156+Q156+J158+L158+N158+P158+R158</f>
        <v>0</v>
      </c>
      <c r="N150" s="94">
        <f>I153+K153+M153+O153+Q153+J156+L156+N156+P156+R156+I158+K158+M158+O158+Q158</f>
        <v>0</v>
      </c>
      <c r="O150" s="97">
        <f>SUM(M150-N150)</f>
        <v>0</v>
      </c>
      <c r="P150" s="98">
        <f>SUM(T153+S156+T158)</f>
        <v>0</v>
      </c>
      <c r="Q150" s="99">
        <f>SUM(S153+T156+S158)</f>
        <v>0</v>
      </c>
      <c r="R150" s="100">
        <f>SUM(P150-Q150)</f>
        <v>0</v>
      </c>
      <c r="S150" s="101">
        <f>SUM(Z150+AA150+AB150)</f>
        <v>0</v>
      </c>
      <c r="T150" s="102">
        <f>SUM(AC150+AD150+AE150)</f>
        <v>0</v>
      </c>
      <c r="U150" s="46"/>
      <c r="V150" s="47"/>
      <c r="W150" s="304" t="e">
        <f>M150/N150</f>
        <v>#DIV/0!</v>
      </c>
      <c r="X150" s="305" t="e">
        <f>P150/Q150</f>
        <v>#DIV/0!</v>
      </c>
      <c r="Y150" s="68"/>
      <c r="Z150" s="69">
        <f>IF(T153&gt;2,1,0)</f>
        <v>0</v>
      </c>
      <c r="AA150" s="69">
        <f>IF(S156&gt;2,1,0)</f>
        <v>0</v>
      </c>
      <c r="AB150" s="69">
        <f>IF(T158&gt;2,1,0)</f>
        <v>0</v>
      </c>
      <c r="AC150" s="69">
        <f>IF(S153=3,1,0)</f>
        <v>0</v>
      </c>
      <c r="AD150" s="69">
        <f>IF(T156=3,1,0)</f>
        <v>0</v>
      </c>
      <c r="AE150" s="69">
        <f>IF(S158=3,1,0)</f>
        <v>0</v>
      </c>
    </row>
    <row r="151" spans="21:24" s="44" customFormat="1" ht="12">
      <c r="U151" s="46"/>
      <c r="V151" s="132"/>
      <c r="W151" s="302"/>
      <c r="X151" s="106"/>
    </row>
    <row r="152" spans="1:24" s="44" customFormat="1" ht="12">
      <c r="A152" s="364" t="s">
        <v>67</v>
      </c>
      <c r="B152" s="364"/>
      <c r="C152" s="372" t="s">
        <v>4</v>
      </c>
      <c r="D152" s="372"/>
      <c r="E152" s="366" t="s">
        <v>68</v>
      </c>
      <c r="F152" s="366"/>
      <c r="G152" s="366"/>
      <c r="H152" s="366"/>
      <c r="I152" s="367" t="s">
        <v>69</v>
      </c>
      <c r="J152" s="367"/>
      <c r="K152" s="368" t="s">
        <v>70</v>
      </c>
      <c r="L152" s="368"/>
      <c r="M152" s="364" t="s">
        <v>71</v>
      </c>
      <c r="N152" s="364"/>
      <c r="O152" s="364" t="s">
        <v>72</v>
      </c>
      <c r="P152" s="364"/>
      <c r="Q152" s="367" t="s">
        <v>73</v>
      </c>
      <c r="R152" s="367"/>
      <c r="S152" s="364" t="s">
        <v>74</v>
      </c>
      <c r="T152" s="364"/>
      <c r="U152" s="107"/>
      <c r="V152" s="108"/>
      <c r="W152" s="302"/>
      <c r="X152" s="106"/>
    </row>
    <row r="153" spans="1:31" s="44" customFormat="1" ht="12">
      <c r="A153" s="356">
        <v>1</v>
      </c>
      <c r="B153" s="356"/>
      <c r="C153" s="357">
        <f>B147</f>
        <v>0</v>
      </c>
      <c r="D153" s="357"/>
      <c r="E153" s="365">
        <f>B150</f>
        <v>0</v>
      </c>
      <c r="F153" s="365"/>
      <c r="G153" s="365"/>
      <c r="H153" s="365"/>
      <c r="I153" s="306"/>
      <c r="J153" s="307"/>
      <c r="K153" s="308"/>
      <c r="L153" s="59"/>
      <c r="M153" s="308"/>
      <c r="N153" s="307"/>
      <c r="O153" s="308"/>
      <c r="P153" s="307"/>
      <c r="Q153" s="308"/>
      <c r="R153" s="307"/>
      <c r="S153" s="309"/>
      <c r="T153" s="310"/>
      <c r="U153" s="114"/>
      <c r="V153" s="115"/>
      <c r="W153" s="303"/>
      <c r="X153" s="117"/>
      <c r="Y153" s="118"/>
      <c r="Z153" s="69">
        <f aca="true" t="shared" si="60" ref="Z153:Z158">IF(I153&gt;J153,1,0)</f>
        <v>0</v>
      </c>
      <c r="AA153" s="69">
        <f aca="true" t="shared" si="61" ref="AA153:AA158">IF(K153&gt;L153,1,0)</f>
        <v>0</v>
      </c>
      <c r="AB153" s="69">
        <f aca="true" t="shared" si="62" ref="AB153:AB158">IF(M153&gt;N153,1,0)</f>
        <v>0</v>
      </c>
      <c r="AC153" s="69">
        <f aca="true" t="shared" si="63" ref="AC153:AC158">IF(I153&lt;J153,1,0)</f>
        <v>0</v>
      </c>
      <c r="AD153" s="69">
        <f aca="true" t="shared" si="64" ref="AD153:AD158">IF(K153&lt;L153,1,0)</f>
        <v>0</v>
      </c>
      <c r="AE153" s="69">
        <f aca="true" t="shared" si="65" ref="AE153:AE158">IF(M153&lt;N153,1,0)</f>
        <v>0</v>
      </c>
    </row>
    <row r="154" spans="1:31" s="44" customFormat="1" ht="12">
      <c r="A154" s="356"/>
      <c r="B154" s="356"/>
      <c r="C154" s="359">
        <f>B148</f>
        <v>0</v>
      </c>
      <c r="D154" s="359"/>
      <c r="E154" s="360">
        <f>B149</f>
        <v>0</v>
      </c>
      <c r="F154" s="360"/>
      <c r="G154" s="360"/>
      <c r="H154" s="360"/>
      <c r="I154" s="311"/>
      <c r="J154" s="312"/>
      <c r="K154" s="313"/>
      <c r="L154" s="314"/>
      <c r="M154" s="313"/>
      <c r="N154" s="312"/>
      <c r="O154" s="313"/>
      <c r="P154" s="312"/>
      <c r="Q154" s="313"/>
      <c r="R154" s="312"/>
      <c r="S154" s="315"/>
      <c r="T154" s="316"/>
      <c r="U154" s="114"/>
      <c r="V154" s="115"/>
      <c r="W154" s="303"/>
      <c r="X154" s="117"/>
      <c r="Y154" s="118"/>
      <c r="Z154" s="69">
        <f t="shared" si="60"/>
        <v>0</v>
      </c>
      <c r="AA154" s="69">
        <f t="shared" si="61"/>
        <v>0</v>
      </c>
      <c r="AB154" s="69">
        <f t="shared" si="62"/>
        <v>0</v>
      </c>
      <c r="AC154" s="69">
        <f t="shared" si="63"/>
        <v>0</v>
      </c>
      <c r="AD154" s="69">
        <f t="shared" si="64"/>
        <v>0</v>
      </c>
      <c r="AE154" s="69">
        <f t="shared" si="65"/>
        <v>0</v>
      </c>
    </row>
    <row r="155" spans="1:31" s="44" customFormat="1" ht="12">
      <c r="A155" s="356">
        <v>2</v>
      </c>
      <c r="B155" s="356"/>
      <c r="C155" s="357">
        <f>B147</f>
        <v>0</v>
      </c>
      <c r="D155" s="357"/>
      <c r="E155" s="358">
        <f>B148</f>
        <v>0</v>
      </c>
      <c r="F155" s="358"/>
      <c r="G155" s="358"/>
      <c r="H155" s="358"/>
      <c r="I155" s="306"/>
      <c r="J155" s="307"/>
      <c r="K155" s="308"/>
      <c r="L155" s="59"/>
      <c r="M155" s="308"/>
      <c r="N155" s="307"/>
      <c r="O155" s="308"/>
      <c r="P155" s="307"/>
      <c r="Q155" s="308"/>
      <c r="R155" s="307"/>
      <c r="S155" s="309"/>
      <c r="T155" s="310"/>
      <c r="U155" s="114"/>
      <c r="V155" s="115"/>
      <c r="W155" s="303"/>
      <c r="X155" s="117"/>
      <c r="Y155" s="118"/>
      <c r="Z155" s="69">
        <f t="shared" si="60"/>
        <v>0</v>
      </c>
      <c r="AA155" s="69">
        <f t="shared" si="61"/>
        <v>0</v>
      </c>
      <c r="AB155" s="69">
        <f t="shared" si="62"/>
        <v>0</v>
      </c>
      <c r="AC155" s="69">
        <f t="shared" si="63"/>
        <v>0</v>
      </c>
      <c r="AD155" s="69">
        <f t="shared" si="64"/>
        <v>0</v>
      </c>
      <c r="AE155" s="69">
        <f t="shared" si="65"/>
        <v>0</v>
      </c>
    </row>
    <row r="156" spans="1:31" s="44" customFormat="1" ht="12">
      <c r="A156" s="356"/>
      <c r="B156" s="356"/>
      <c r="C156" s="359">
        <f>B150</f>
        <v>0</v>
      </c>
      <c r="D156" s="359"/>
      <c r="E156" s="360">
        <f>B149</f>
        <v>0</v>
      </c>
      <c r="F156" s="360"/>
      <c r="G156" s="360"/>
      <c r="H156" s="360"/>
      <c r="I156" s="311"/>
      <c r="J156" s="312"/>
      <c r="K156" s="313"/>
      <c r="L156" s="314"/>
      <c r="M156" s="313"/>
      <c r="N156" s="312"/>
      <c r="O156" s="317"/>
      <c r="P156" s="318"/>
      <c r="Q156" s="317"/>
      <c r="R156" s="318"/>
      <c r="S156" s="315"/>
      <c r="T156" s="316"/>
      <c r="U156" s="114"/>
      <c r="V156" s="115"/>
      <c r="W156" s="303"/>
      <c r="X156" s="117"/>
      <c r="Y156" s="118"/>
      <c r="Z156" s="69">
        <f t="shared" si="60"/>
        <v>0</v>
      </c>
      <c r="AA156" s="69">
        <f t="shared" si="61"/>
        <v>0</v>
      </c>
      <c r="AB156" s="69">
        <f t="shared" si="62"/>
        <v>0</v>
      </c>
      <c r="AC156" s="69">
        <f t="shared" si="63"/>
        <v>0</v>
      </c>
      <c r="AD156" s="69">
        <f t="shared" si="64"/>
        <v>0</v>
      </c>
      <c r="AE156" s="69">
        <f t="shared" si="65"/>
        <v>0</v>
      </c>
    </row>
    <row r="157" spans="1:31" s="44" customFormat="1" ht="12">
      <c r="A157" s="361">
        <v>3</v>
      </c>
      <c r="B157" s="361"/>
      <c r="C157" s="357">
        <f>B149</f>
        <v>0</v>
      </c>
      <c r="D157" s="357"/>
      <c r="E157" s="358">
        <f>B147</f>
        <v>0</v>
      </c>
      <c r="F157" s="358"/>
      <c r="G157" s="358"/>
      <c r="H157" s="358"/>
      <c r="I157" s="306"/>
      <c r="J157" s="307"/>
      <c r="K157" s="308"/>
      <c r="L157" s="59"/>
      <c r="M157" s="308"/>
      <c r="N157" s="307"/>
      <c r="O157" s="308"/>
      <c r="P157" s="307"/>
      <c r="Q157" s="308"/>
      <c r="R157" s="307"/>
      <c r="S157" s="309"/>
      <c r="T157" s="310"/>
      <c r="U157" s="114"/>
      <c r="V157" s="115"/>
      <c r="W157" s="303"/>
      <c r="X157" s="117"/>
      <c r="Y157" s="118"/>
      <c r="Z157" s="69">
        <f t="shared" si="60"/>
        <v>0</v>
      </c>
      <c r="AA157" s="69">
        <f t="shared" si="61"/>
        <v>0</v>
      </c>
      <c r="AB157" s="69">
        <f t="shared" si="62"/>
        <v>0</v>
      </c>
      <c r="AC157" s="69">
        <f t="shared" si="63"/>
        <v>0</v>
      </c>
      <c r="AD157" s="69">
        <f t="shared" si="64"/>
        <v>0</v>
      </c>
      <c r="AE157" s="69">
        <f t="shared" si="65"/>
        <v>0</v>
      </c>
    </row>
    <row r="158" spans="1:31" s="44" customFormat="1" ht="12">
      <c r="A158" s="361"/>
      <c r="B158" s="361"/>
      <c r="C158" s="362">
        <f>B148</f>
        <v>0</v>
      </c>
      <c r="D158" s="362"/>
      <c r="E158" s="363">
        <f>B150</f>
        <v>0</v>
      </c>
      <c r="F158" s="363"/>
      <c r="G158" s="363"/>
      <c r="H158" s="363"/>
      <c r="I158" s="93"/>
      <c r="J158" s="319"/>
      <c r="K158" s="320"/>
      <c r="L158" s="94"/>
      <c r="M158" s="320"/>
      <c r="N158" s="319"/>
      <c r="O158" s="321"/>
      <c r="P158" s="322"/>
      <c r="Q158" s="321"/>
      <c r="R158" s="322"/>
      <c r="S158" s="323"/>
      <c r="T158" s="102"/>
      <c r="U158" s="114"/>
      <c r="V158" s="115"/>
      <c r="W158" s="303"/>
      <c r="X158" s="117"/>
      <c r="Y158" s="118"/>
      <c r="Z158" s="69">
        <f t="shared" si="60"/>
        <v>0</v>
      </c>
      <c r="AA158" s="69">
        <f t="shared" si="61"/>
        <v>0</v>
      </c>
      <c r="AB158" s="69">
        <f t="shared" si="62"/>
        <v>0</v>
      </c>
      <c r="AC158" s="69">
        <f t="shared" si="63"/>
        <v>0</v>
      </c>
      <c r="AD158" s="69">
        <f t="shared" si="64"/>
        <v>0</v>
      </c>
      <c r="AE158" s="69">
        <f t="shared" si="65"/>
        <v>0</v>
      </c>
    </row>
    <row r="159" spans="21:24" s="44" customFormat="1" ht="12">
      <c r="U159" s="46"/>
      <c r="V159" s="47"/>
      <c r="W159" s="373" t="s">
        <v>59</v>
      </c>
      <c r="X159" s="373"/>
    </row>
    <row r="160" spans="1:25" s="44" customFormat="1" ht="12">
      <c r="A160" s="364" t="s">
        <v>85</v>
      </c>
      <c r="B160" s="364"/>
      <c r="C160" s="364"/>
      <c r="D160" s="364"/>
      <c r="E160" s="372">
        <v>1</v>
      </c>
      <c r="F160" s="372"/>
      <c r="G160" s="374">
        <v>2</v>
      </c>
      <c r="H160" s="374"/>
      <c r="I160" s="375">
        <v>3</v>
      </c>
      <c r="J160" s="375"/>
      <c r="K160" s="376">
        <v>4</v>
      </c>
      <c r="L160" s="376"/>
      <c r="M160" s="377" t="s">
        <v>61</v>
      </c>
      <c r="N160" s="377"/>
      <c r="O160" s="377"/>
      <c r="P160" s="378" t="s">
        <v>62</v>
      </c>
      <c r="Q160" s="378"/>
      <c r="R160" s="378"/>
      <c r="S160" s="364" t="s">
        <v>63</v>
      </c>
      <c r="T160" s="364"/>
      <c r="U160" s="46" t="s">
        <v>64</v>
      </c>
      <c r="V160" s="45"/>
      <c r="W160" s="48" t="s">
        <v>65</v>
      </c>
      <c r="X160" s="48" t="s">
        <v>66</v>
      </c>
      <c r="Y160" s="49"/>
    </row>
    <row r="161" spans="1:31" s="44" customFormat="1" ht="12">
      <c r="A161" s="50">
        <v>1</v>
      </c>
      <c r="B161" s="369">
        <f>POMOĆ!B13</f>
        <v>0</v>
      </c>
      <c r="C161" s="369"/>
      <c r="D161" s="369"/>
      <c r="E161" s="51"/>
      <c r="F161" s="52"/>
      <c r="G161" s="53">
        <f>S169</f>
        <v>0</v>
      </c>
      <c r="H161" s="54">
        <f>T169</f>
        <v>0</v>
      </c>
      <c r="I161" s="55">
        <f>T171</f>
        <v>0</v>
      </c>
      <c r="J161" s="56">
        <f>S171</f>
        <v>0</v>
      </c>
      <c r="K161" s="55">
        <f>S167</f>
        <v>0</v>
      </c>
      <c r="L161" s="57">
        <f>T167</f>
        <v>0</v>
      </c>
      <c r="M161" s="58">
        <f>I167+K167+M167+O167+Q167+I169+K169+M169+O169+Q169+J171+L171+N171+P171+R171</f>
        <v>0</v>
      </c>
      <c r="N161" s="59">
        <f>J167+L167+N167+P167+R167+J169+L169+N169+P169+R169+I171+K171+M171+O171+Q171</f>
        <v>0</v>
      </c>
      <c r="O161" s="60">
        <f>SUM(M161-N161)</f>
        <v>0</v>
      </c>
      <c r="P161" s="61">
        <f>SUM(S167+S169+T171)</f>
        <v>0</v>
      </c>
      <c r="Q161" s="62">
        <f>SUM(T167+T169+S171)</f>
        <v>0</v>
      </c>
      <c r="R161" s="63">
        <f>SUM(P161-Q161)</f>
        <v>0</v>
      </c>
      <c r="S161" s="64">
        <f>SUM(Z161+AA161+AB161)</f>
        <v>0</v>
      </c>
      <c r="T161" s="65">
        <f>SUM(AC161+AD161+AE161)</f>
        <v>0</v>
      </c>
      <c r="U161" s="46"/>
      <c r="V161" s="45"/>
      <c r="W161" s="304" t="e">
        <f>M161/N161</f>
        <v>#DIV/0!</v>
      </c>
      <c r="X161" s="305" t="e">
        <f>P161/Q161</f>
        <v>#DIV/0!</v>
      </c>
      <c r="Y161" s="68"/>
      <c r="Z161" s="69">
        <f>IF(S167&gt;2,1,0)</f>
        <v>0</v>
      </c>
      <c r="AA161" s="69">
        <f>IF(S169&gt;2,1,0)</f>
        <v>0</v>
      </c>
      <c r="AB161" s="69">
        <f>IF(T171&gt;2,1,0)</f>
        <v>0</v>
      </c>
      <c r="AC161" s="69">
        <f>IF(IF(T167=3,1,0),1,0)</f>
        <v>0</v>
      </c>
      <c r="AD161" s="69">
        <f>IF(IF(T169=3,1,0),1,0)</f>
        <v>0</v>
      </c>
      <c r="AE161" s="69">
        <f>IF(IF(S171=3,1,0),1,0)</f>
        <v>0</v>
      </c>
    </row>
    <row r="162" spans="1:31" s="44" customFormat="1" ht="12">
      <c r="A162" s="72">
        <v>2</v>
      </c>
      <c r="B162" s="370">
        <f>POMOĆ!B47</f>
        <v>0</v>
      </c>
      <c r="C162" s="370"/>
      <c r="D162" s="370"/>
      <c r="E162" s="73">
        <f>T169</f>
        <v>0</v>
      </c>
      <c r="F162" s="74">
        <f>S169</f>
        <v>0</v>
      </c>
      <c r="G162" s="75"/>
      <c r="H162" s="76"/>
      <c r="I162" s="77">
        <f>S168</f>
        <v>0</v>
      </c>
      <c r="J162" s="74">
        <f>T168</f>
        <v>0</v>
      </c>
      <c r="K162" s="77">
        <f>S172</f>
        <v>0</v>
      </c>
      <c r="L162" s="78">
        <f>T172</f>
        <v>0</v>
      </c>
      <c r="M162" s="74">
        <f>I168+K168+M168+O168+Q168+J169+L169+N169+P169+R169+I172+K172+M172+O172+Q172</f>
        <v>0</v>
      </c>
      <c r="N162" s="77">
        <f>J168+L168+N168+P168+R168+I169+K169+M169+O169+Q169+J172+L172+N172+P172+R172</f>
        <v>0</v>
      </c>
      <c r="O162" s="79">
        <f>SUM(M162-N162)</f>
        <v>0</v>
      </c>
      <c r="P162" s="80">
        <f>SUM(S168+T169+S172)</f>
        <v>0</v>
      </c>
      <c r="Q162" s="81">
        <f>SUM(T168+S169+T172)</f>
        <v>0</v>
      </c>
      <c r="R162" s="82">
        <f>SUM(P162-Q162)</f>
        <v>0</v>
      </c>
      <c r="S162" s="83">
        <f>SUM(Z162+AA162+AB162)</f>
        <v>0</v>
      </c>
      <c r="T162" s="84">
        <f>SUM(AC162+AD162+AE162)</f>
        <v>0</v>
      </c>
      <c r="U162" s="46"/>
      <c r="V162" s="47"/>
      <c r="W162" s="304" t="e">
        <f>M162/N162</f>
        <v>#DIV/0!</v>
      </c>
      <c r="X162" s="305" t="e">
        <f>P162/Q162</f>
        <v>#DIV/0!</v>
      </c>
      <c r="Y162" s="68"/>
      <c r="Z162" s="69">
        <f>IF(S168&gt;2,1,0)</f>
        <v>0</v>
      </c>
      <c r="AA162" s="69">
        <f>IF(T169&gt;2,1,0)</f>
        <v>0</v>
      </c>
      <c r="AB162" s="69">
        <f>IF(S172&gt;2,1,0)</f>
        <v>0</v>
      </c>
      <c r="AC162" s="69">
        <f>IF(T168=3,1,0)</f>
        <v>0</v>
      </c>
      <c r="AD162" s="69">
        <f>IF(S169=3,1,0)</f>
        <v>0</v>
      </c>
      <c r="AE162" s="69">
        <f>IF(T172=3,1,0)</f>
        <v>0</v>
      </c>
    </row>
    <row r="163" spans="1:31" s="44" customFormat="1" ht="12">
      <c r="A163" s="72">
        <v>3</v>
      </c>
      <c r="B163" s="370">
        <f>POMOĆ!B30</f>
        <v>0</v>
      </c>
      <c r="C163" s="370"/>
      <c r="D163" s="370"/>
      <c r="E163" s="73">
        <f>S171</f>
        <v>0</v>
      </c>
      <c r="F163" s="85">
        <f>T171</f>
        <v>0</v>
      </c>
      <c r="G163" s="77">
        <f>T168</f>
        <v>0</v>
      </c>
      <c r="H163" s="86">
        <f>S168</f>
        <v>0</v>
      </c>
      <c r="I163" s="87"/>
      <c r="J163" s="88"/>
      <c r="K163" s="77">
        <f>T170</f>
        <v>0</v>
      </c>
      <c r="L163" s="78">
        <f>S170</f>
        <v>0</v>
      </c>
      <c r="M163" s="74">
        <f>J168+L168+N168+P168+R168+J170+L170+N170+P170+R170+I171+K171+M171+O171+Q171</f>
        <v>0</v>
      </c>
      <c r="N163" s="77">
        <f>I168+K168+M168+O168+Q168+I170+K170+M170+O170+Q170+J171+L171+N171+P171+R171</f>
        <v>0</v>
      </c>
      <c r="O163" s="79">
        <f>SUM(M163-N163)</f>
        <v>0</v>
      </c>
      <c r="P163" s="80">
        <f>SUM(T168+T170+S171)</f>
        <v>0</v>
      </c>
      <c r="Q163" s="81">
        <f>SUM(S168+S170+T171)</f>
        <v>0</v>
      </c>
      <c r="R163" s="82">
        <f>SUM(P163-Q163)</f>
        <v>0</v>
      </c>
      <c r="S163" s="83">
        <f>SUM(Z163+AA163+AB163)</f>
        <v>0</v>
      </c>
      <c r="T163" s="84">
        <f>SUM(AC163+AD163+AE163)</f>
        <v>0</v>
      </c>
      <c r="U163" s="46"/>
      <c r="V163" s="47"/>
      <c r="W163" s="304" t="e">
        <f>M163/N163</f>
        <v>#DIV/0!</v>
      </c>
      <c r="X163" s="305" t="e">
        <f>P163/Q163</f>
        <v>#DIV/0!</v>
      </c>
      <c r="Y163" s="68"/>
      <c r="Z163" s="69">
        <f>IF(T168&gt;2,1,0)</f>
        <v>0</v>
      </c>
      <c r="AA163" s="69">
        <f>IF(T170&gt;2,1,0)</f>
        <v>0</v>
      </c>
      <c r="AB163" s="69">
        <f>IF(S171&gt;2,1,0)</f>
        <v>0</v>
      </c>
      <c r="AC163" s="69">
        <f>IF(S168=3,1,0)</f>
        <v>0</v>
      </c>
      <c r="AD163" s="69">
        <f>IF(S170=3,1,0)</f>
        <v>0</v>
      </c>
      <c r="AE163" s="69">
        <f>IF(T171=3,1,0)</f>
        <v>0</v>
      </c>
    </row>
    <row r="164" spans="1:31" s="44" customFormat="1" ht="12">
      <c r="A164" s="89">
        <v>4</v>
      </c>
      <c r="B164" s="371">
        <f>POMOĆ!B63</f>
        <v>0</v>
      </c>
      <c r="C164" s="371"/>
      <c r="D164" s="371"/>
      <c r="E164" s="90">
        <f>T167</f>
        <v>0</v>
      </c>
      <c r="F164" s="91">
        <f>S167</f>
        <v>0</v>
      </c>
      <c r="G164" s="92">
        <f>T172</f>
        <v>0</v>
      </c>
      <c r="H164" s="93">
        <f>S172</f>
        <v>0</v>
      </c>
      <c r="I164" s="94">
        <f>S170</f>
        <v>0</v>
      </c>
      <c r="J164" s="93">
        <f>T170</f>
        <v>0</v>
      </c>
      <c r="K164" s="95"/>
      <c r="L164" s="96"/>
      <c r="M164" s="93">
        <f>J167+L167+N167+P167+R167+I170+K170+M170+O170+Q170+J172+L172+N172+P172+R172</f>
        <v>0</v>
      </c>
      <c r="N164" s="94">
        <f>I167+K167+M167+O167+Q167+J170+L170+N170+P170+R170+I172+K172+M172+O172+Q172</f>
        <v>0</v>
      </c>
      <c r="O164" s="97">
        <f>SUM(M164-N164)</f>
        <v>0</v>
      </c>
      <c r="P164" s="98">
        <f>SUM(T167+S170+T172)</f>
        <v>0</v>
      </c>
      <c r="Q164" s="99">
        <f>SUM(S167+T170+S172)</f>
        <v>0</v>
      </c>
      <c r="R164" s="100">
        <f>SUM(P164-Q164)</f>
        <v>0</v>
      </c>
      <c r="S164" s="101">
        <f>SUM(Z164+AA164+AB164)</f>
        <v>0</v>
      </c>
      <c r="T164" s="102">
        <f>SUM(AC164+AD164+AE164)</f>
        <v>0</v>
      </c>
      <c r="U164" s="46"/>
      <c r="V164" s="47"/>
      <c r="W164" s="304" t="e">
        <f>M164/N164</f>
        <v>#DIV/0!</v>
      </c>
      <c r="X164" s="305" t="e">
        <f>P164/Q164</f>
        <v>#DIV/0!</v>
      </c>
      <c r="Y164" s="68"/>
      <c r="Z164" s="69">
        <f>IF(T167&gt;2,1,0)</f>
        <v>0</v>
      </c>
      <c r="AA164" s="69">
        <f>IF(S170&gt;2,1,0)</f>
        <v>0</v>
      </c>
      <c r="AB164" s="69">
        <f>IF(T172&gt;2,1,0)</f>
        <v>0</v>
      </c>
      <c r="AC164" s="69">
        <f>IF(S167=3,1,0)</f>
        <v>0</v>
      </c>
      <c r="AD164" s="69">
        <f>IF(T170=3,1,0)</f>
        <v>0</v>
      </c>
      <c r="AE164" s="69">
        <f>IF(S172=3,1,0)</f>
        <v>0</v>
      </c>
    </row>
    <row r="165" spans="21:24" s="44" customFormat="1" ht="12">
      <c r="U165" s="46"/>
      <c r="V165" s="132"/>
      <c r="W165" s="302"/>
      <c r="X165" s="106"/>
    </row>
    <row r="166" spans="1:24" s="44" customFormat="1" ht="12">
      <c r="A166" s="364" t="s">
        <v>67</v>
      </c>
      <c r="B166" s="364"/>
      <c r="C166" s="372" t="s">
        <v>4</v>
      </c>
      <c r="D166" s="372"/>
      <c r="E166" s="366" t="s">
        <v>68</v>
      </c>
      <c r="F166" s="366"/>
      <c r="G166" s="366"/>
      <c r="H166" s="366"/>
      <c r="I166" s="367" t="s">
        <v>69</v>
      </c>
      <c r="J166" s="367"/>
      <c r="K166" s="368" t="s">
        <v>70</v>
      </c>
      <c r="L166" s="368"/>
      <c r="M166" s="364" t="s">
        <v>71</v>
      </c>
      <c r="N166" s="364"/>
      <c r="O166" s="364" t="s">
        <v>72</v>
      </c>
      <c r="P166" s="364"/>
      <c r="Q166" s="367" t="s">
        <v>73</v>
      </c>
      <c r="R166" s="367"/>
      <c r="S166" s="364" t="s">
        <v>74</v>
      </c>
      <c r="T166" s="364"/>
      <c r="U166" s="107"/>
      <c r="V166" s="108"/>
      <c r="W166" s="302"/>
      <c r="X166" s="106"/>
    </row>
    <row r="167" spans="1:31" s="44" customFormat="1" ht="12">
      <c r="A167" s="356">
        <v>1</v>
      </c>
      <c r="B167" s="356"/>
      <c r="C167" s="357">
        <f>B161</f>
        <v>0</v>
      </c>
      <c r="D167" s="357"/>
      <c r="E167" s="365">
        <f>B164</f>
        <v>0</v>
      </c>
      <c r="F167" s="365"/>
      <c r="G167" s="365"/>
      <c r="H167" s="365"/>
      <c r="I167" s="306"/>
      <c r="J167" s="307"/>
      <c r="K167" s="308"/>
      <c r="L167" s="59"/>
      <c r="M167" s="308"/>
      <c r="N167" s="307"/>
      <c r="O167" s="308"/>
      <c r="P167" s="307"/>
      <c r="Q167" s="308"/>
      <c r="R167" s="307"/>
      <c r="S167" s="309"/>
      <c r="T167" s="310"/>
      <c r="U167" s="114"/>
      <c r="V167" s="115"/>
      <c r="W167" s="303"/>
      <c r="X167" s="117"/>
      <c r="Y167" s="118"/>
      <c r="Z167" s="69">
        <f aca="true" t="shared" si="66" ref="Z167:Z172">IF(I167&gt;J167,1,0)</f>
        <v>0</v>
      </c>
      <c r="AA167" s="69">
        <f aca="true" t="shared" si="67" ref="AA167:AA172">IF(K167&gt;L167,1,0)</f>
        <v>0</v>
      </c>
      <c r="AB167" s="69">
        <f aca="true" t="shared" si="68" ref="AB167:AB172">IF(M167&gt;N167,1,0)</f>
        <v>0</v>
      </c>
      <c r="AC167" s="69">
        <f aca="true" t="shared" si="69" ref="AC167:AC172">IF(I167&lt;J167,1,0)</f>
        <v>0</v>
      </c>
      <c r="AD167" s="69">
        <f aca="true" t="shared" si="70" ref="AD167:AD172">IF(K167&lt;L167,1,0)</f>
        <v>0</v>
      </c>
      <c r="AE167" s="69">
        <f aca="true" t="shared" si="71" ref="AE167:AE172">IF(M167&lt;N167,1,0)</f>
        <v>0</v>
      </c>
    </row>
    <row r="168" spans="1:31" s="44" customFormat="1" ht="12">
      <c r="A168" s="356"/>
      <c r="B168" s="356"/>
      <c r="C168" s="359">
        <f>B162</f>
        <v>0</v>
      </c>
      <c r="D168" s="359"/>
      <c r="E168" s="360">
        <f>B163</f>
        <v>0</v>
      </c>
      <c r="F168" s="360"/>
      <c r="G168" s="360"/>
      <c r="H168" s="360"/>
      <c r="I168" s="311"/>
      <c r="J168" s="312"/>
      <c r="K168" s="313"/>
      <c r="L168" s="314"/>
      <c r="M168" s="313"/>
      <c r="N168" s="312"/>
      <c r="O168" s="313"/>
      <c r="P168" s="312"/>
      <c r="Q168" s="313"/>
      <c r="R168" s="312"/>
      <c r="S168" s="315"/>
      <c r="T168" s="316"/>
      <c r="U168" s="114"/>
      <c r="V168" s="115"/>
      <c r="W168" s="303"/>
      <c r="X168" s="117"/>
      <c r="Y168" s="118"/>
      <c r="Z168" s="69">
        <f t="shared" si="66"/>
        <v>0</v>
      </c>
      <c r="AA168" s="69">
        <f t="shared" si="67"/>
        <v>0</v>
      </c>
      <c r="AB168" s="69">
        <f t="shared" si="68"/>
        <v>0</v>
      </c>
      <c r="AC168" s="69">
        <f t="shared" si="69"/>
        <v>0</v>
      </c>
      <c r="AD168" s="69">
        <f t="shared" si="70"/>
        <v>0</v>
      </c>
      <c r="AE168" s="69">
        <f t="shared" si="71"/>
        <v>0</v>
      </c>
    </row>
    <row r="169" spans="1:31" s="44" customFormat="1" ht="12">
      <c r="A169" s="356">
        <v>2</v>
      </c>
      <c r="B169" s="356"/>
      <c r="C169" s="357">
        <f>B161</f>
        <v>0</v>
      </c>
      <c r="D169" s="357"/>
      <c r="E169" s="358">
        <f>B162</f>
        <v>0</v>
      </c>
      <c r="F169" s="358"/>
      <c r="G169" s="358"/>
      <c r="H169" s="358"/>
      <c r="I169" s="306"/>
      <c r="J169" s="307"/>
      <c r="K169" s="308"/>
      <c r="L169" s="59"/>
      <c r="M169" s="308"/>
      <c r="N169" s="307"/>
      <c r="O169" s="308"/>
      <c r="P169" s="307"/>
      <c r="Q169" s="308"/>
      <c r="R169" s="307"/>
      <c r="S169" s="309"/>
      <c r="T169" s="310"/>
      <c r="U169" s="114"/>
      <c r="V169" s="115"/>
      <c r="W169" s="303"/>
      <c r="X169" s="117"/>
      <c r="Y169" s="118"/>
      <c r="Z169" s="69">
        <f t="shared" si="66"/>
        <v>0</v>
      </c>
      <c r="AA169" s="69">
        <f t="shared" si="67"/>
        <v>0</v>
      </c>
      <c r="AB169" s="69">
        <f t="shared" si="68"/>
        <v>0</v>
      </c>
      <c r="AC169" s="69">
        <f t="shared" si="69"/>
        <v>0</v>
      </c>
      <c r="AD169" s="69">
        <f t="shared" si="70"/>
        <v>0</v>
      </c>
      <c r="AE169" s="69">
        <f t="shared" si="71"/>
        <v>0</v>
      </c>
    </row>
    <row r="170" spans="1:31" s="44" customFormat="1" ht="12">
      <c r="A170" s="356"/>
      <c r="B170" s="356"/>
      <c r="C170" s="359">
        <f>B164</f>
        <v>0</v>
      </c>
      <c r="D170" s="359"/>
      <c r="E170" s="360">
        <f>B163</f>
        <v>0</v>
      </c>
      <c r="F170" s="360"/>
      <c r="G170" s="360"/>
      <c r="H170" s="360"/>
      <c r="I170" s="311"/>
      <c r="J170" s="312"/>
      <c r="K170" s="313"/>
      <c r="L170" s="314"/>
      <c r="M170" s="313"/>
      <c r="N170" s="312"/>
      <c r="O170" s="317"/>
      <c r="P170" s="318"/>
      <c r="Q170" s="317"/>
      <c r="R170" s="318"/>
      <c r="S170" s="315"/>
      <c r="T170" s="316"/>
      <c r="U170" s="114"/>
      <c r="V170" s="115"/>
      <c r="W170" s="303"/>
      <c r="X170" s="117"/>
      <c r="Y170" s="118"/>
      <c r="Z170" s="69">
        <f t="shared" si="66"/>
        <v>0</v>
      </c>
      <c r="AA170" s="69">
        <f t="shared" si="67"/>
        <v>0</v>
      </c>
      <c r="AB170" s="69">
        <f t="shared" si="68"/>
        <v>0</v>
      </c>
      <c r="AC170" s="69">
        <f t="shared" si="69"/>
        <v>0</v>
      </c>
      <c r="AD170" s="69">
        <f t="shared" si="70"/>
        <v>0</v>
      </c>
      <c r="AE170" s="69">
        <f t="shared" si="71"/>
        <v>0</v>
      </c>
    </row>
    <row r="171" spans="1:31" s="44" customFormat="1" ht="12">
      <c r="A171" s="361">
        <v>3</v>
      </c>
      <c r="B171" s="361"/>
      <c r="C171" s="357">
        <f>B163</f>
        <v>0</v>
      </c>
      <c r="D171" s="357"/>
      <c r="E171" s="358">
        <f>B161</f>
        <v>0</v>
      </c>
      <c r="F171" s="358"/>
      <c r="G171" s="358"/>
      <c r="H171" s="358"/>
      <c r="I171" s="306"/>
      <c r="J171" s="307"/>
      <c r="K171" s="308"/>
      <c r="L171" s="59"/>
      <c r="M171" s="308"/>
      <c r="N171" s="307"/>
      <c r="O171" s="308"/>
      <c r="P171" s="307"/>
      <c r="Q171" s="308"/>
      <c r="R171" s="307"/>
      <c r="S171" s="309"/>
      <c r="T171" s="310"/>
      <c r="U171" s="114"/>
      <c r="V171" s="115"/>
      <c r="W171" s="303"/>
      <c r="X171" s="117"/>
      <c r="Y171" s="118"/>
      <c r="Z171" s="69">
        <f t="shared" si="66"/>
        <v>0</v>
      </c>
      <c r="AA171" s="69">
        <f t="shared" si="67"/>
        <v>0</v>
      </c>
      <c r="AB171" s="69">
        <f t="shared" si="68"/>
        <v>0</v>
      </c>
      <c r="AC171" s="69">
        <f t="shared" si="69"/>
        <v>0</v>
      </c>
      <c r="AD171" s="69">
        <f t="shared" si="70"/>
        <v>0</v>
      </c>
      <c r="AE171" s="69">
        <f t="shared" si="71"/>
        <v>0</v>
      </c>
    </row>
    <row r="172" spans="1:31" s="44" customFormat="1" ht="12">
      <c r="A172" s="361"/>
      <c r="B172" s="361"/>
      <c r="C172" s="362">
        <f>B162</f>
        <v>0</v>
      </c>
      <c r="D172" s="362"/>
      <c r="E172" s="363">
        <f>B164</f>
        <v>0</v>
      </c>
      <c r="F172" s="363"/>
      <c r="G172" s="363"/>
      <c r="H172" s="363"/>
      <c r="I172" s="93"/>
      <c r="J172" s="319"/>
      <c r="K172" s="320"/>
      <c r="L172" s="94"/>
      <c r="M172" s="320"/>
      <c r="N172" s="319"/>
      <c r="O172" s="321"/>
      <c r="P172" s="322"/>
      <c r="Q172" s="321"/>
      <c r="R172" s="322"/>
      <c r="S172" s="323"/>
      <c r="T172" s="102"/>
      <c r="U172" s="114"/>
      <c r="V172" s="115"/>
      <c r="W172" s="303"/>
      <c r="X172" s="117"/>
      <c r="Y172" s="118"/>
      <c r="Z172" s="69">
        <f t="shared" si="66"/>
        <v>0</v>
      </c>
      <c r="AA172" s="69">
        <f t="shared" si="67"/>
        <v>0</v>
      </c>
      <c r="AB172" s="69">
        <f t="shared" si="68"/>
        <v>0</v>
      </c>
      <c r="AC172" s="69">
        <f t="shared" si="69"/>
        <v>0</v>
      </c>
      <c r="AD172" s="69">
        <f t="shared" si="70"/>
        <v>0</v>
      </c>
      <c r="AE172" s="69">
        <f t="shared" si="71"/>
        <v>0</v>
      </c>
    </row>
    <row r="173" ht="15.75">
      <c r="C173" s="140" t="str">
        <f>C1</f>
        <v>VETERANI</v>
      </c>
    </row>
    <row r="174" spans="21:24" s="44" customFormat="1" ht="12">
      <c r="U174" s="46"/>
      <c r="V174" s="47"/>
      <c r="W174" s="373" t="s">
        <v>59</v>
      </c>
      <c r="X174" s="373"/>
    </row>
    <row r="175" spans="1:25" s="44" customFormat="1" ht="12">
      <c r="A175" s="364" t="s">
        <v>86</v>
      </c>
      <c r="B175" s="364"/>
      <c r="C175" s="364"/>
      <c r="D175" s="364"/>
      <c r="E175" s="372">
        <v>1</v>
      </c>
      <c r="F175" s="372"/>
      <c r="G175" s="374">
        <v>2</v>
      </c>
      <c r="H175" s="374"/>
      <c r="I175" s="375">
        <v>3</v>
      </c>
      <c r="J175" s="375"/>
      <c r="K175" s="376">
        <v>4</v>
      </c>
      <c r="L175" s="376"/>
      <c r="M175" s="377" t="s">
        <v>61</v>
      </c>
      <c r="N175" s="377"/>
      <c r="O175" s="377"/>
      <c r="P175" s="378" t="s">
        <v>62</v>
      </c>
      <c r="Q175" s="378"/>
      <c r="R175" s="378"/>
      <c r="S175" s="364" t="s">
        <v>63</v>
      </c>
      <c r="T175" s="364"/>
      <c r="U175" s="46" t="s">
        <v>64</v>
      </c>
      <c r="V175" s="45"/>
      <c r="W175" s="48" t="s">
        <v>65</v>
      </c>
      <c r="X175" s="48" t="s">
        <v>66</v>
      </c>
      <c r="Y175" s="49"/>
    </row>
    <row r="176" spans="1:31" s="44" customFormat="1" ht="12">
      <c r="A176" s="50">
        <v>1</v>
      </c>
      <c r="B176" s="369">
        <f>POMOĆ!B14</f>
        <v>0</v>
      </c>
      <c r="C176" s="369"/>
      <c r="D176" s="369"/>
      <c r="E176" s="51"/>
      <c r="F176" s="52"/>
      <c r="G176" s="53">
        <f>S184</f>
        <v>0</v>
      </c>
      <c r="H176" s="54">
        <f>T184</f>
        <v>0</v>
      </c>
      <c r="I176" s="55">
        <f>T186</f>
        <v>0</v>
      </c>
      <c r="J176" s="56">
        <f>S186</f>
        <v>0</v>
      </c>
      <c r="K176" s="55">
        <f>S182</f>
        <v>0</v>
      </c>
      <c r="L176" s="57">
        <f>T182</f>
        <v>0</v>
      </c>
      <c r="M176" s="58">
        <f>I182+K182+M182+O182+Q182+I184+K184+M184+O184+Q184+J186+L186+N186+P186+R186</f>
        <v>0</v>
      </c>
      <c r="N176" s="59">
        <f>J182+L182+N182+P182+R182+J184+L184+N184+P184+R184+I186+K186+M186+O186+Q186</f>
        <v>0</v>
      </c>
      <c r="O176" s="60">
        <f>SUM(M176-N176)</f>
        <v>0</v>
      </c>
      <c r="P176" s="61">
        <f>SUM(S182+S184+T186)</f>
        <v>0</v>
      </c>
      <c r="Q176" s="62">
        <f>SUM(T182+T184+S186)</f>
        <v>0</v>
      </c>
      <c r="R176" s="63">
        <f>SUM(P176-Q176)</f>
        <v>0</v>
      </c>
      <c r="S176" s="64">
        <f>SUM(Z176+AA176+AB176)</f>
        <v>0</v>
      </c>
      <c r="T176" s="65">
        <f>SUM(AC176+AD176+AE176)</f>
        <v>0</v>
      </c>
      <c r="U176" s="46"/>
      <c r="V176" s="45"/>
      <c r="W176" s="304" t="e">
        <f>M176/N176</f>
        <v>#DIV/0!</v>
      </c>
      <c r="X176" s="305" t="e">
        <f>P176/Q176</f>
        <v>#DIV/0!</v>
      </c>
      <c r="Y176" s="68"/>
      <c r="Z176" s="69">
        <f>IF(S182&gt;2,1,0)</f>
        <v>0</v>
      </c>
      <c r="AA176" s="69">
        <f>IF(S184&gt;2,1,0)</f>
        <v>0</v>
      </c>
      <c r="AB176" s="69">
        <f>IF(T186&gt;2,1,0)</f>
        <v>0</v>
      </c>
      <c r="AC176" s="69">
        <f>IF(IF(T182=3,1,0),1,0)</f>
        <v>0</v>
      </c>
      <c r="AD176" s="69">
        <f>IF(IF(T184=3,1,0),1,0)</f>
        <v>0</v>
      </c>
      <c r="AE176" s="69">
        <f>IF(IF(S186=3,1,0),1,0)</f>
        <v>0</v>
      </c>
    </row>
    <row r="177" spans="1:31" s="44" customFormat="1" ht="12">
      <c r="A177" s="72">
        <v>2</v>
      </c>
      <c r="B177" s="370">
        <f>POMOĆ!B48</f>
        <v>0</v>
      </c>
      <c r="C177" s="370"/>
      <c r="D177" s="370"/>
      <c r="E177" s="73">
        <f>T184</f>
        <v>0</v>
      </c>
      <c r="F177" s="74">
        <f>S184</f>
        <v>0</v>
      </c>
      <c r="G177" s="75"/>
      <c r="H177" s="76"/>
      <c r="I177" s="77">
        <f>S183</f>
        <v>0</v>
      </c>
      <c r="J177" s="74">
        <f>T183</f>
        <v>0</v>
      </c>
      <c r="K177" s="77">
        <f>S187</f>
        <v>0</v>
      </c>
      <c r="L177" s="78">
        <f>T187</f>
        <v>0</v>
      </c>
      <c r="M177" s="74">
        <f>I183+K183+M183+O183+Q183+J184+L184+N184+P184+R184+I187+K187+M187+O187+Q187</f>
        <v>0</v>
      </c>
      <c r="N177" s="77">
        <f>J183+L183+N183+P183+R183+I184+K184+M184+O184+Q184+J187+L187+N187+P187+R187</f>
        <v>0</v>
      </c>
      <c r="O177" s="79">
        <f>SUM(M177-N177)</f>
        <v>0</v>
      </c>
      <c r="P177" s="80">
        <f>SUM(S183+T184+S187)</f>
        <v>0</v>
      </c>
      <c r="Q177" s="81">
        <f>SUM(T183+S184+T187)</f>
        <v>0</v>
      </c>
      <c r="R177" s="82">
        <f>SUM(P177-Q177)</f>
        <v>0</v>
      </c>
      <c r="S177" s="83">
        <f>SUM(Z177+AA177+AB177)</f>
        <v>0</v>
      </c>
      <c r="T177" s="84">
        <f>SUM(AC177+AD177+AE177)</f>
        <v>0</v>
      </c>
      <c r="U177" s="46"/>
      <c r="V177" s="47"/>
      <c r="W177" s="304" t="e">
        <f>M177/N177</f>
        <v>#DIV/0!</v>
      </c>
      <c r="X177" s="305" t="e">
        <f>P177/Q177</f>
        <v>#DIV/0!</v>
      </c>
      <c r="Y177" s="68"/>
      <c r="Z177" s="69">
        <f>IF(S183&gt;2,1,0)</f>
        <v>0</v>
      </c>
      <c r="AA177" s="69">
        <f>IF(T184&gt;2,1,0)</f>
        <v>0</v>
      </c>
      <c r="AB177" s="69">
        <f>IF(S187&gt;2,1,0)</f>
        <v>0</v>
      </c>
      <c r="AC177" s="69">
        <f>IF(T183=3,1,0)</f>
        <v>0</v>
      </c>
      <c r="AD177" s="69">
        <f>IF(S184=3,1,0)</f>
        <v>0</v>
      </c>
      <c r="AE177" s="69">
        <f>IF(T187=3,1,0)</f>
        <v>0</v>
      </c>
    </row>
    <row r="178" spans="1:31" s="44" customFormat="1" ht="12">
      <c r="A178" s="72">
        <v>3</v>
      </c>
      <c r="B178" s="370">
        <f>POMOĆ!B31</f>
        <v>0</v>
      </c>
      <c r="C178" s="370"/>
      <c r="D178" s="370"/>
      <c r="E178" s="73">
        <f>S186</f>
        <v>0</v>
      </c>
      <c r="F178" s="85">
        <f>T186</f>
        <v>0</v>
      </c>
      <c r="G178" s="77">
        <f>T183</f>
        <v>0</v>
      </c>
      <c r="H178" s="86">
        <f>S183</f>
        <v>0</v>
      </c>
      <c r="I178" s="87"/>
      <c r="J178" s="88"/>
      <c r="K178" s="77">
        <f>T185</f>
        <v>0</v>
      </c>
      <c r="L178" s="78">
        <f>S185</f>
        <v>0</v>
      </c>
      <c r="M178" s="74">
        <f>J183+L183+N183+P183+R183+J185+L185+N185+P185+R185+I186+K186+M186+O186+Q186</f>
        <v>0</v>
      </c>
      <c r="N178" s="77">
        <f>I183+K183+M183+O183+Q183+I185+K185+M185+O185+Q185+J186+L186+N186+P186+R186</f>
        <v>0</v>
      </c>
      <c r="O178" s="79">
        <f>SUM(M178-N178)</f>
        <v>0</v>
      </c>
      <c r="P178" s="80">
        <f>SUM(T183+T185+S186)</f>
        <v>0</v>
      </c>
      <c r="Q178" s="81">
        <f>SUM(S183+S185+T186)</f>
        <v>0</v>
      </c>
      <c r="R178" s="82">
        <f>SUM(P178-Q178)</f>
        <v>0</v>
      </c>
      <c r="S178" s="83">
        <f>SUM(Z178+AA178+AB178)</f>
        <v>0</v>
      </c>
      <c r="T178" s="84">
        <f>SUM(AC178+AD178+AE178)</f>
        <v>0</v>
      </c>
      <c r="U178" s="46"/>
      <c r="V178" s="47"/>
      <c r="W178" s="304" t="e">
        <f>M178/N178</f>
        <v>#DIV/0!</v>
      </c>
      <c r="X178" s="305" t="e">
        <f>P178/Q178</f>
        <v>#DIV/0!</v>
      </c>
      <c r="Y178" s="68"/>
      <c r="Z178" s="69">
        <f>IF(T183&gt;2,1,0)</f>
        <v>0</v>
      </c>
      <c r="AA178" s="69">
        <f>IF(T185&gt;2,1,0)</f>
        <v>0</v>
      </c>
      <c r="AB178" s="69">
        <f>IF(S186&gt;2,1,0)</f>
        <v>0</v>
      </c>
      <c r="AC178" s="69">
        <f>IF(S183=3,1,0)</f>
        <v>0</v>
      </c>
      <c r="AD178" s="69">
        <f>IF(S185=3,1,0)</f>
        <v>0</v>
      </c>
      <c r="AE178" s="69">
        <f>IF(T186=3,1,0)</f>
        <v>0</v>
      </c>
    </row>
    <row r="179" spans="1:31" s="44" customFormat="1" ht="12">
      <c r="A179" s="89">
        <v>4</v>
      </c>
      <c r="B179" s="371">
        <f>POMOĆ!B64</f>
        <v>0</v>
      </c>
      <c r="C179" s="371"/>
      <c r="D179" s="371"/>
      <c r="E179" s="90">
        <f>T182</f>
        <v>0</v>
      </c>
      <c r="F179" s="91">
        <f>S182</f>
        <v>0</v>
      </c>
      <c r="G179" s="92">
        <f>T187</f>
        <v>0</v>
      </c>
      <c r="H179" s="93">
        <f>S187</f>
        <v>0</v>
      </c>
      <c r="I179" s="94">
        <f>S185</f>
        <v>0</v>
      </c>
      <c r="J179" s="93">
        <f>T185</f>
        <v>0</v>
      </c>
      <c r="K179" s="95"/>
      <c r="L179" s="96"/>
      <c r="M179" s="93">
        <f>J182+L182+N182+P182+R182+I185+K185+M185+O185+Q185+J187+L187+N187+P187+R187</f>
        <v>0</v>
      </c>
      <c r="N179" s="94">
        <f>I182+K182+M182+O182+Q182+J185+L185+N185+P185+R185+I187+K187+M187+O187+Q187</f>
        <v>0</v>
      </c>
      <c r="O179" s="97">
        <f>SUM(M179-N179)</f>
        <v>0</v>
      </c>
      <c r="P179" s="98">
        <f>SUM(T182+S185+T187)</f>
        <v>0</v>
      </c>
      <c r="Q179" s="99">
        <f>SUM(S182+T185+S187)</f>
        <v>0</v>
      </c>
      <c r="R179" s="100">
        <f>SUM(P179-Q179)</f>
        <v>0</v>
      </c>
      <c r="S179" s="101">
        <f>SUM(Z179+AA179+AB179)</f>
        <v>0</v>
      </c>
      <c r="T179" s="102">
        <f>SUM(AC179+AD179+AE179)</f>
        <v>0</v>
      </c>
      <c r="U179" s="46"/>
      <c r="V179" s="47"/>
      <c r="W179" s="304" t="e">
        <f>M179/N179</f>
        <v>#DIV/0!</v>
      </c>
      <c r="X179" s="305" t="e">
        <f>P179/Q179</f>
        <v>#DIV/0!</v>
      </c>
      <c r="Y179" s="68"/>
      <c r="Z179" s="69">
        <f>IF(T182&gt;2,1,0)</f>
        <v>0</v>
      </c>
      <c r="AA179" s="69">
        <f>IF(S185&gt;2,1,0)</f>
        <v>0</v>
      </c>
      <c r="AB179" s="69">
        <f>IF(T187&gt;2,1,0)</f>
        <v>0</v>
      </c>
      <c r="AC179" s="69">
        <f>IF(S182=3,1,0)</f>
        <v>0</v>
      </c>
      <c r="AD179" s="69">
        <f>IF(T185=3,1,0)</f>
        <v>0</v>
      </c>
      <c r="AE179" s="69">
        <f>IF(S187=3,1,0)</f>
        <v>0</v>
      </c>
    </row>
    <row r="180" spans="21:24" s="44" customFormat="1" ht="12">
      <c r="U180" s="46"/>
      <c r="V180" s="132"/>
      <c r="W180" s="302"/>
      <c r="X180" s="106"/>
    </row>
    <row r="181" spans="1:24" s="44" customFormat="1" ht="12">
      <c r="A181" s="364" t="s">
        <v>67</v>
      </c>
      <c r="B181" s="364"/>
      <c r="C181" s="372" t="s">
        <v>4</v>
      </c>
      <c r="D181" s="372"/>
      <c r="E181" s="366" t="s">
        <v>68</v>
      </c>
      <c r="F181" s="366"/>
      <c r="G181" s="366"/>
      <c r="H181" s="366"/>
      <c r="I181" s="367" t="s">
        <v>69</v>
      </c>
      <c r="J181" s="367"/>
      <c r="K181" s="368" t="s">
        <v>70</v>
      </c>
      <c r="L181" s="368"/>
      <c r="M181" s="364" t="s">
        <v>71</v>
      </c>
      <c r="N181" s="364"/>
      <c r="O181" s="364" t="s">
        <v>72</v>
      </c>
      <c r="P181" s="364"/>
      <c r="Q181" s="367" t="s">
        <v>73</v>
      </c>
      <c r="R181" s="367"/>
      <c r="S181" s="364" t="s">
        <v>74</v>
      </c>
      <c r="T181" s="364"/>
      <c r="U181" s="107"/>
      <c r="V181" s="108"/>
      <c r="W181" s="302"/>
      <c r="X181" s="106"/>
    </row>
    <row r="182" spans="1:31" s="44" customFormat="1" ht="12">
      <c r="A182" s="356">
        <v>1</v>
      </c>
      <c r="B182" s="356"/>
      <c r="C182" s="357">
        <f>B176</f>
        <v>0</v>
      </c>
      <c r="D182" s="357"/>
      <c r="E182" s="365">
        <f>B179</f>
        <v>0</v>
      </c>
      <c r="F182" s="365"/>
      <c r="G182" s="365"/>
      <c r="H182" s="365"/>
      <c r="I182" s="306"/>
      <c r="J182" s="307"/>
      <c r="K182" s="308"/>
      <c r="L182" s="59"/>
      <c r="M182" s="308"/>
      <c r="N182" s="307"/>
      <c r="O182" s="308"/>
      <c r="P182" s="307"/>
      <c r="Q182" s="308"/>
      <c r="R182" s="307"/>
      <c r="S182" s="309"/>
      <c r="T182" s="310"/>
      <c r="U182" s="114"/>
      <c r="V182" s="115"/>
      <c r="W182" s="303"/>
      <c r="X182" s="117"/>
      <c r="Y182" s="118"/>
      <c r="Z182" s="69">
        <f aca="true" t="shared" si="72" ref="Z182:Z187">IF(I182&gt;J182,1,0)</f>
        <v>0</v>
      </c>
      <c r="AA182" s="69">
        <f aca="true" t="shared" si="73" ref="AA182:AA187">IF(K182&gt;L182,1,0)</f>
        <v>0</v>
      </c>
      <c r="AB182" s="69">
        <f aca="true" t="shared" si="74" ref="AB182:AB187">IF(M182&gt;N182,1,0)</f>
        <v>0</v>
      </c>
      <c r="AC182" s="69">
        <f aca="true" t="shared" si="75" ref="AC182:AC187">IF(I182&lt;J182,1,0)</f>
        <v>0</v>
      </c>
      <c r="AD182" s="69">
        <f aca="true" t="shared" si="76" ref="AD182:AD187">IF(K182&lt;L182,1,0)</f>
        <v>0</v>
      </c>
      <c r="AE182" s="69">
        <f aca="true" t="shared" si="77" ref="AE182:AE187">IF(M182&lt;N182,1,0)</f>
        <v>0</v>
      </c>
    </row>
    <row r="183" spans="1:31" s="44" customFormat="1" ht="12">
      <c r="A183" s="356"/>
      <c r="B183" s="356"/>
      <c r="C183" s="359">
        <f>B177</f>
        <v>0</v>
      </c>
      <c r="D183" s="359"/>
      <c r="E183" s="360">
        <f>B178</f>
        <v>0</v>
      </c>
      <c r="F183" s="360"/>
      <c r="G183" s="360"/>
      <c r="H183" s="360"/>
      <c r="I183" s="311"/>
      <c r="J183" s="312"/>
      <c r="K183" s="313"/>
      <c r="L183" s="314"/>
      <c r="M183" s="313"/>
      <c r="N183" s="312"/>
      <c r="O183" s="313"/>
      <c r="P183" s="312"/>
      <c r="Q183" s="313"/>
      <c r="R183" s="312"/>
      <c r="S183" s="315"/>
      <c r="T183" s="316"/>
      <c r="U183" s="114"/>
      <c r="V183" s="115"/>
      <c r="W183" s="303"/>
      <c r="X183" s="117"/>
      <c r="Y183" s="118"/>
      <c r="Z183" s="69">
        <f t="shared" si="72"/>
        <v>0</v>
      </c>
      <c r="AA183" s="69">
        <f t="shared" si="73"/>
        <v>0</v>
      </c>
      <c r="AB183" s="69">
        <f t="shared" si="74"/>
        <v>0</v>
      </c>
      <c r="AC183" s="69">
        <f t="shared" si="75"/>
        <v>0</v>
      </c>
      <c r="AD183" s="69">
        <f t="shared" si="76"/>
        <v>0</v>
      </c>
      <c r="AE183" s="69">
        <f t="shared" si="77"/>
        <v>0</v>
      </c>
    </row>
    <row r="184" spans="1:31" s="44" customFormat="1" ht="12">
      <c r="A184" s="356">
        <v>2</v>
      </c>
      <c r="B184" s="356"/>
      <c r="C184" s="357">
        <f>B176</f>
        <v>0</v>
      </c>
      <c r="D184" s="357"/>
      <c r="E184" s="358">
        <f>B177</f>
        <v>0</v>
      </c>
      <c r="F184" s="358"/>
      <c r="G184" s="358"/>
      <c r="H184" s="358"/>
      <c r="I184" s="306"/>
      <c r="J184" s="307"/>
      <c r="K184" s="308"/>
      <c r="L184" s="59"/>
      <c r="M184" s="308"/>
      <c r="N184" s="307"/>
      <c r="O184" s="308"/>
      <c r="P184" s="307"/>
      <c r="Q184" s="308"/>
      <c r="R184" s="307"/>
      <c r="S184" s="309"/>
      <c r="T184" s="310"/>
      <c r="U184" s="114"/>
      <c r="V184" s="115"/>
      <c r="W184" s="303"/>
      <c r="X184" s="117"/>
      <c r="Y184" s="118"/>
      <c r="Z184" s="69">
        <f t="shared" si="72"/>
        <v>0</v>
      </c>
      <c r="AA184" s="69">
        <f t="shared" si="73"/>
        <v>0</v>
      </c>
      <c r="AB184" s="69">
        <f t="shared" si="74"/>
        <v>0</v>
      </c>
      <c r="AC184" s="69">
        <f t="shared" si="75"/>
        <v>0</v>
      </c>
      <c r="AD184" s="69">
        <f t="shared" si="76"/>
        <v>0</v>
      </c>
      <c r="AE184" s="69">
        <f t="shared" si="77"/>
        <v>0</v>
      </c>
    </row>
    <row r="185" spans="1:31" s="44" customFormat="1" ht="12">
      <c r="A185" s="356"/>
      <c r="B185" s="356"/>
      <c r="C185" s="359">
        <f>B179</f>
        <v>0</v>
      </c>
      <c r="D185" s="359"/>
      <c r="E185" s="360">
        <f>B178</f>
        <v>0</v>
      </c>
      <c r="F185" s="360"/>
      <c r="G185" s="360"/>
      <c r="H185" s="360"/>
      <c r="I185" s="311"/>
      <c r="J185" s="312"/>
      <c r="K185" s="313"/>
      <c r="L185" s="314"/>
      <c r="M185" s="313"/>
      <c r="N185" s="312"/>
      <c r="O185" s="317"/>
      <c r="P185" s="318"/>
      <c r="Q185" s="317"/>
      <c r="R185" s="318"/>
      <c r="S185" s="315"/>
      <c r="T185" s="316"/>
      <c r="U185" s="114"/>
      <c r="V185" s="115"/>
      <c r="W185" s="303"/>
      <c r="X185" s="117"/>
      <c r="Y185" s="118"/>
      <c r="Z185" s="69">
        <f t="shared" si="72"/>
        <v>0</v>
      </c>
      <c r="AA185" s="69">
        <f t="shared" si="73"/>
        <v>0</v>
      </c>
      <c r="AB185" s="69">
        <f t="shared" si="74"/>
        <v>0</v>
      </c>
      <c r="AC185" s="69">
        <f t="shared" si="75"/>
        <v>0</v>
      </c>
      <c r="AD185" s="69">
        <f t="shared" si="76"/>
        <v>0</v>
      </c>
      <c r="AE185" s="69">
        <f t="shared" si="77"/>
        <v>0</v>
      </c>
    </row>
    <row r="186" spans="1:31" s="44" customFormat="1" ht="12">
      <c r="A186" s="361">
        <v>3</v>
      </c>
      <c r="B186" s="361"/>
      <c r="C186" s="357">
        <f>B178</f>
        <v>0</v>
      </c>
      <c r="D186" s="357"/>
      <c r="E186" s="358">
        <f>B176</f>
        <v>0</v>
      </c>
      <c r="F186" s="358"/>
      <c r="G186" s="358"/>
      <c r="H186" s="358"/>
      <c r="I186" s="306"/>
      <c r="J186" s="307"/>
      <c r="K186" s="308"/>
      <c r="L186" s="59"/>
      <c r="M186" s="308"/>
      <c r="N186" s="307"/>
      <c r="O186" s="308"/>
      <c r="P186" s="307"/>
      <c r="Q186" s="308"/>
      <c r="R186" s="307"/>
      <c r="S186" s="309"/>
      <c r="T186" s="310"/>
      <c r="U186" s="114"/>
      <c r="V186" s="115"/>
      <c r="W186" s="303"/>
      <c r="X186" s="117"/>
      <c r="Y186" s="118"/>
      <c r="Z186" s="69">
        <f t="shared" si="72"/>
        <v>0</v>
      </c>
      <c r="AA186" s="69">
        <f t="shared" si="73"/>
        <v>0</v>
      </c>
      <c r="AB186" s="69">
        <f t="shared" si="74"/>
        <v>0</v>
      </c>
      <c r="AC186" s="69">
        <f t="shared" si="75"/>
        <v>0</v>
      </c>
      <c r="AD186" s="69">
        <f t="shared" si="76"/>
        <v>0</v>
      </c>
      <c r="AE186" s="69">
        <f t="shared" si="77"/>
        <v>0</v>
      </c>
    </row>
    <row r="187" spans="1:31" s="44" customFormat="1" ht="12">
      <c r="A187" s="361"/>
      <c r="B187" s="361"/>
      <c r="C187" s="362">
        <f>B177</f>
        <v>0</v>
      </c>
      <c r="D187" s="362"/>
      <c r="E187" s="363">
        <f>B179</f>
        <v>0</v>
      </c>
      <c r="F187" s="363"/>
      <c r="G187" s="363"/>
      <c r="H187" s="363"/>
      <c r="I187" s="93"/>
      <c r="J187" s="319"/>
      <c r="K187" s="320"/>
      <c r="L187" s="94"/>
      <c r="M187" s="320"/>
      <c r="N187" s="319"/>
      <c r="O187" s="321"/>
      <c r="P187" s="322"/>
      <c r="Q187" s="321"/>
      <c r="R187" s="322"/>
      <c r="S187" s="323"/>
      <c r="T187" s="102"/>
      <c r="U187" s="114"/>
      <c r="V187" s="115"/>
      <c r="W187" s="303"/>
      <c r="X187" s="117"/>
      <c r="Y187" s="118"/>
      <c r="Z187" s="69">
        <f t="shared" si="72"/>
        <v>0</v>
      </c>
      <c r="AA187" s="69">
        <f t="shared" si="73"/>
        <v>0</v>
      </c>
      <c r="AB187" s="69">
        <f t="shared" si="74"/>
        <v>0</v>
      </c>
      <c r="AC187" s="69">
        <f t="shared" si="75"/>
        <v>0</v>
      </c>
      <c r="AD187" s="69">
        <f t="shared" si="76"/>
        <v>0</v>
      </c>
      <c r="AE187" s="69">
        <f t="shared" si="77"/>
        <v>0</v>
      </c>
    </row>
    <row r="188" spans="1:24" s="44" customFormat="1" ht="12">
      <c r="A188" s="45"/>
      <c r="B188" s="45"/>
      <c r="C188" s="379"/>
      <c r="D188" s="379"/>
      <c r="U188" s="46"/>
      <c r="V188" s="47"/>
      <c r="W188" s="373" t="s">
        <v>59</v>
      </c>
      <c r="X188" s="373"/>
    </row>
    <row r="189" spans="1:25" s="44" customFormat="1" ht="12">
      <c r="A189" s="364" t="s">
        <v>87</v>
      </c>
      <c r="B189" s="364"/>
      <c r="C189" s="364"/>
      <c r="D189" s="364"/>
      <c r="E189" s="372">
        <v>1</v>
      </c>
      <c r="F189" s="372"/>
      <c r="G189" s="374">
        <v>2</v>
      </c>
      <c r="H189" s="374"/>
      <c r="I189" s="375">
        <v>3</v>
      </c>
      <c r="J189" s="375"/>
      <c r="K189" s="376">
        <v>4</v>
      </c>
      <c r="L189" s="376"/>
      <c r="M189" s="377" t="s">
        <v>61</v>
      </c>
      <c r="N189" s="377"/>
      <c r="O189" s="377"/>
      <c r="P189" s="378" t="s">
        <v>62</v>
      </c>
      <c r="Q189" s="378"/>
      <c r="R189" s="378"/>
      <c r="S189" s="364" t="s">
        <v>63</v>
      </c>
      <c r="T189" s="364"/>
      <c r="U189" s="46" t="s">
        <v>64</v>
      </c>
      <c r="V189" s="45"/>
      <c r="W189" s="48" t="s">
        <v>65</v>
      </c>
      <c r="X189" s="48" t="s">
        <v>66</v>
      </c>
      <c r="Y189" s="49"/>
    </row>
    <row r="190" spans="1:31" s="44" customFormat="1" ht="12">
      <c r="A190" s="50">
        <v>1</v>
      </c>
      <c r="B190" s="369">
        <f>POMOĆ!B15</f>
        <v>0</v>
      </c>
      <c r="C190" s="369"/>
      <c r="D190" s="369"/>
      <c r="E190" s="51"/>
      <c r="F190" s="52"/>
      <c r="G190" s="53">
        <f>S198</f>
        <v>0</v>
      </c>
      <c r="H190" s="54">
        <f>T198</f>
        <v>0</v>
      </c>
      <c r="I190" s="55">
        <f>T200</f>
        <v>0</v>
      </c>
      <c r="J190" s="56">
        <f>S200</f>
        <v>0</v>
      </c>
      <c r="K190" s="55">
        <f>S196</f>
        <v>0</v>
      </c>
      <c r="L190" s="57">
        <f>T196</f>
        <v>0</v>
      </c>
      <c r="M190" s="58">
        <f>I196+K196+M196+O196+Q196+I198+K198+M198+O198+Q198+J200+L200+N200+P200+R200</f>
        <v>0</v>
      </c>
      <c r="N190" s="59">
        <f>J196+L196+N196+P196+R196+J198+L198+N198+P198+R198+I200+K200+M200+O200+Q200</f>
        <v>0</v>
      </c>
      <c r="O190" s="60">
        <f>SUM(M190-N190)</f>
        <v>0</v>
      </c>
      <c r="P190" s="61">
        <f>SUM(S196+S198+T200)</f>
        <v>0</v>
      </c>
      <c r="Q190" s="62">
        <f>SUM(T196+T198+S200)</f>
        <v>0</v>
      </c>
      <c r="R190" s="63">
        <f>SUM(P190-Q190)</f>
        <v>0</v>
      </c>
      <c r="S190" s="64">
        <f>SUM(Z190+AA190+AB190)</f>
        <v>0</v>
      </c>
      <c r="T190" s="65">
        <f>SUM(AC190+AD190+AE190)</f>
        <v>0</v>
      </c>
      <c r="U190" s="46"/>
      <c r="V190" s="45"/>
      <c r="W190" s="304" t="e">
        <f>M190/N190</f>
        <v>#DIV/0!</v>
      </c>
      <c r="X190" s="305" t="e">
        <f>P190/Q190</f>
        <v>#DIV/0!</v>
      </c>
      <c r="Y190" s="68"/>
      <c r="Z190" s="69">
        <f>IF(S196&gt;2,1,0)</f>
        <v>0</v>
      </c>
      <c r="AA190" s="69">
        <f>IF(S198&gt;2,1,0)</f>
        <v>0</v>
      </c>
      <c r="AB190" s="69">
        <f>IF(T200&gt;2,1,0)</f>
        <v>0</v>
      </c>
      <c r="AC190" s="69">
        <f>IF(IF(T196=3,1,0),1,0)</f>
        <v>0</v>
      </c>
      <c r="AD190" s="69">
        <f>IF(IF(T198=3,1,0),1,0)</f>
        <v>0</v>
      </c>
      <c r="AE190" s="69">
        <f>IF(IF(S200=3,1,0),1,0)</f>
        <v>0</v>
      </c>
    </row>
    <row r="191" spans="1:31" s="44" customFormat="1" ht="12">
      <c r="A191" s="72">
        <v>2</v>
      </c>
      <c r="B191" s="370">
        <f>POMOĆ!B49</f>
        <v>0</v>
      </c>
      <c r="C191" s="370"/>
      <c r="D191" s="370"/>
      <c r="E191" s="73">
        <f>T198</f>
        <v>0</v>
      </c>
      <c r="F191" s="74">
        <f>S198</f>
        <v>0</v>
      </c>
      <c r="G191" s="75"/>
      <c r="H191" s="76"/>
      <c r="I191" s="77">
        <f>S197</f>
        <v>0</v>
      </c>
      <c r="J191" s="74">
        <f>T197</f>
        <v>0</v>
      </c>
      <c r="K191" s="77">
        <f>S201</f>
        <v>0</v>
      </c>
      <c r="L191" s="78">
        <f>T201</f>
        <v>0</v>
      </c>
      <c r="M191" s="74">
        <f>I197+K197+M197+O197+Q197+J198+L198+N198+P198+R198+I201+K201+M201+O201+Q201</f>
        <v>0</v>
      </c>
      <c r="N191" s="77">
        <f>J197+L197+N197+P197+R197+I198+K198+M198+O198+Q198+J201+L201+N201+P201+R201</f>
        <v>0</v>
      </c>
      <c r="O191" s="79">
        <f>SUM(M191-N191)</f>
        <v>0</v>
      </c>
      <c r="P191" s="80">
        <f>SUM(S197+T198+S201)</f>
        <v>0</v>
      </c>
      <c r="Q191" s="81">
        <f>SUM(T197+S198+T201)</f>
        <v>0</v>
      </c>
      <c r="R191" s="82">
        <f>SUM(P191-Q191)</f>
        <v>0</v>
      </c>
      <c r="S191" s="83">
        <f>SUM(Z191+AA191+AB191)</f>
        <v>0</v>
      </c>
      <c r="T191" s="84">
        <f>SUM(AC191+AD191+AE191)</f>
        <v>0</v>
      </c>
      <c r="U191" s="46"/>
      <c r="V191" s="47"/>
      <c r="W191" s="304" t="e">
        <f>M191/N191</f>
        <v>#DIV/0!</v>
      </c>
      <c r="X191" s="305" t="e">
        <f>P191/Q191</f>
        <v>#DIV/0!</v>
      </c>
      <c r="Y191" s="68"/>
      <c r="Z191" s="69">
        <f>IF(S197&gt;2,1,0)</f>
        <v>0</v>
      </c>
      <c r="AA191" s="69">
        <f>IF(T198&gt;2,1,0)</f>
        <v>0</v>
      </c>
      <c r="AB191" s="69">
        <f>IF(S201&gt;2,1,0)</f>
        <v>0</v>
      </c>
      <c r="AC191" s="69">
        <f>IF(T197=3,1,0)</f>
        <v>0</v>
      </c>
      <c r="AD191" s="69">
        <f>IF(S198=3,1,0)</f>
        <v>0</v>
      </c>
      <c r="AE191" s="69">
        <f>IF(T201=3,1,0)</f>
        <v>0</v>
      </c>
    </row>
    <row r="192" spans="1:31" s="44" customFormat="1" ht="12">
      <c r="A192" s="72">
        <v>3</v>
      </c>
      <c r="B192" s="370">
        <f>POMOĆ!B32</f>
        <v>0</v>
      </c>
      <c r="C192" s="370"/>
      <c r="D192" s="370"/>
      <c r="E192" s="73">
        <f>S200</f>
        <v>0</v>
      </c>
      <c r="F192" s="85">
        <f>T200</f>
        <v>0</v>
      </c>
      <c r="G192" s="77">
        <f>T197</f>
        <v>0</v>
      </c>
      <c r="H192" s="86">
        <f>S197</f>
        <v>0</v>
      </c>
      <c r="I192" s="87"/>
      <c r="J192" s="88"/>
      <c r="K192" s="77">
        <f>T199</f>
        <v>0</v>
      </c>
      <c r="L192" s="78">
        <f>S199</f>
        <v>0</v>
      </c>
      <c r="M192" s="74">
        <f>J197+L197+N197+P197+R197+J199+L199+N199+P199+R199+I200+K200+M200+O200+Q200</f>
        <v>0</v>
      </c>
      <c r="N192" s="77">
        <f>I197+K197+M197+O197+Q197+I199+K199+M199+O199+Q199+J200+L200+N200+P200+R200</f>
        <v>0</v>
      </c>
      <c r="O192" s="79">
        <f>SUM(M192-N192)</f>
        <v>0</v>
      </c>
      <c r="P192" s="80">
        <f>SUM(T197+T199+S200)</f>
        <v>0</v>
      </c>
      <c r="Q192" s="81">
        <f>SUM(S197+S199+T200)</f>
        <v>0</v>
      </c>
      <c r="R192" s="82">
        <f>SUM(P192-Q192)</f>
        <v>0</v>
      </c>
      <c r="S192" s="83">
        <f>SUM(Z192+AA192+AB192)</f>
        <v>0</v>
      </c>
      <c r="T192" s="84">
        <f>SUM(AC192+AD192+AE192)</f>
        <v>0</v>
      </c>
      <c r="U192" s="46"/>
      <c r="V192" s="47"/>
      <c r="W192" s="304" t="e">
        <f>M192/N192</f>
        <v>#DIV/0!</v>
      </c>
      <c r="X192" s="305" t="e">
        <f>P192/Q192</f>
        <v>#DIV/0!</v>
      </c>
      <c r="Y192" s="68"/>
      <c r="Z192" s="69">
        <f>IF(T197&gt;2,1,0)</f>
        <v>0</v>
      </c>
      <c r="AA192" s="69">
        <f>IF(T199&gt;2,1,0)</f>
        <v>0</v>
      </c>
      <c r="AB192" s="69">
        <f>IF(S200&gt;2,1,0)</f>
        <v>0</v>
      </c>
      <c r="AC192" s="69">
        <f>IF(S197=3,1,0)</f>
        <v>0</v>
      </c>
      <c r="AD192" s="69">
        <f>IF(S199=3,1,0)</f>
        <v>0</v>
      </c>
      <c r="AE192" s="69">
        <f>IF(T200=3,1,0)</f>
        <v>0</v>
      </c>
    </row>
    <row r="193" spans="1:31" s="44" customFormat="1" ht="12">
      <c r="A193" s="89">
        <v>4</v>
      </c>
      <c r="B193" s="371">
        <f>POMOĆ!B65</f>
        <v>0</v>
      </c>
      <c r="C193" s="371"/>
      <c r="D193" s="371"/>
      <c r="E193" s="90">
        <f>T196</f>
        <v>0</v>
      </c>
      <c r="F193" s="91">
        <f>S196</f>
        <v>0</v>
      </c>
      <c r="G193" s="92">
        <f>T201</f>
        <v>0</v>
      </c>
      <c r="H193" s="93">
        <f>S201</f>
        <v>0</v>
      </c>
      <c r="I193" s="94">
        <f>S199</f>
        <v>0</v>
      </c>
      <c r="J193" s="93">
        <f>T199</f>
        <v>0</v>
      </c>
      <c r="K193" s="95"/>
      <c r="L193" s="96"/>
      <c r="M193" s="93">
        <f>J196+L196+N196+P196+R196+I199+K199+M199+O199+Q199+J201+L201+N201+P201+R201</f>
        <v>0</v>
      </c>
      <c r="N193" s="94">
        <f>I196+K196+M196+O196+Q196+J199+L199+N199+P199+R199+I201+K201+M201+O201+Q201</f>
        <v>0</v>
      </c>
      <c r="O193" s="97">
        <f>SUM(M193-N193)</f>
        <v>0</v>
      </c>
      <c r="P193" s="98">
        <f>SUM(T196+S199+T201)</f>
        <v>0</v>
      </c>
      <c r="Q193" s="99">
        <f>SUM(S196+T199+S201)</f>
        <v>0</v>
      </c>
      <c r="R193" s="100">
        <f>SUM(P193-Q193)</f>
        <v>0</v>
      </c>
      <c r="S193" s="101">
        <f>SUM(Z193+AA193+AB193)</f>
        <v>0</v>
      </c>
      <c r="T193" s="102">
        <f>SUM(AC193+AD193+AE193)</f>
        <v>0</v>
      </c>
      <c r="U193" s="46"/>
      <c r="V193" s="47"/>
      <c r="W193" s="304" t="e">
        <f>M193/N193</f>
        <v>#DIV/0!</v>
      </c>
      <c r="X193" s="305" t="e">
        <f>P193/Q193</f>
        <v>#DIV/0!</v>
      </c>
      <c r="Y193" s="68"/>
      <c r="Z193" s="69">
        <f>IF(T196&gt;2,1,0)</f>
        <v>0</v>
      </c>
      <c r="AA193" s="69">
        <f>IF(S199&gt;2,1,0)</f>
        <v>0</v>
      </c>
      <c r="AB193" s="69">
        <f>IF(T201&gt;2,1,0)</f>
        <v>0</v>
      </c>
      <c r="AC193" s="69">
        <f>IF(S196=3,1,0)</f>
        <v>0</v>
      </c>
      <c r="AD193" s="69">
        <f>IF(T199=3,1,0)</f>
        <v>0</v>
      </c>
      <c r="AE193" s="69">
        <f>IF(S201=3,1,0)</f>
        <v>0</v>
      </c>
    </row>
    <row r="194" spans="21:24" s="44" customFormat="1" ht="12">
      <c r="U194" s="46"/>
      <c r="V194" s="132"/>
      <c r="W194" s="302"/>
      <c r="X194" s="106"/>
    </row>
    <row r="195" spans="1:24" s="44" customFormat="1" ht="12">
      <c r="A195" s="364" t="s">
        <v>67</v>
      </c>
      <c r="B195" s="364"/>
      <c r="C195" s="372" t="s">
        <v>4</v>
      </c>
      <c r="D195" s="372"/>
      <c r="E195" s="366" t="s">
        <v>68</v>
      </c>
      <c r="F195" s="366"/>
      <c r="G195" s="366"/>
      <c r="H195" s="366"/>
      <c r="I195" s="367" t="s">
        <v>69</v>
      </c>
      <c r="J195" s="367"/>
      <c r="K195" s="368" t="s">
        <v>70</v>
      </c>
      <c r="L195" s="368"/>
      <c r="M195" s="364" t="s">
        <v>71</v>
      </c>
      <c r="N195" s="364"/>
      <c r="O195" s="364" t="s">
        <v>72</v>
      </c>
      <c r="P195" s="364"/>
      <c r="Q195" s="367" t="s">
        <v>73</v>
      </c>
      <c r="R195" s="367"/>
      <c r="S195" s="364" t="s">
        <v>74</v>
      </c>
      <c r="T195" s="364"/>
      <c r="U195" s="107"/>
      <c r="V195" s="108"/>
      <c r="W195" s="302"/>
      <c r="X195" s="106"/>
    </row>
    <row r="196" spans="1:31" s="44" customFormat="1" ht="12">
      <c r="A196" s="356">
        <v>1</v>
      </c>
      <c r="B196" s="356"/>
      <c r="C196" s="357">
        <f>B190</f>
        <v>0</v>
      </c>
      <c r="D196" s="357"/>
      <c r="E196" s="365">
        <f>B193</f>
        <v>0</v>
      </c>
      <c r="F196" s="365"/>
      <c r="G196" s="365"/>
      <c r="H196" s="365"/>
      <c r="I196" s="306"/>
      <c r="J196" s="307"/>
      <c r="K196" s="308"/>
      <c r="L196" s="59"/>
      <c r="M196" s="308"/>
      <c r="N196" s="307"/>
      <c r="O196" s="308"/>
      <c r="P196" s="307"/>
      <c r="Q196" s="308"/>
      <c r="R196" s="307"/>
      <c r="S196" s="309"/>
      <c r="T196" s="310"/>
      <c r="U196" s="114"/>
      <c r="V196" s="115"/>
      <c r="W196" s="303"/>
      <c r="X196" s="117"/>
      <c r="Y196" s="118"/>
      <c r="Z196" s="69">
        <f aca="true" t="shared" si="78" ref="Z196:Z201">IF(I196&gt;J196,1,0)</f>
        <v>0</v>
      </c>
      <c r="AA196" s="69">
        <f aca="true" t="shared" si="79" ref="AA196:AA201">IF(K196&gt;L196,1,0)</f>
        <v>0</v>
      </c>
      <c r="AB196" s="69">
        <f aca="true" t="shared" si="80" ref="AB196:AB201">IF(M196&gt;N196,1,0)</f>
        <v>0</v>
      </c>
      <c r="AC196" s="69">
        <f aca="true" t="shared" si="81" ref="AC196:AC201">IF(I196&lt;J196,1,0)</f>
        <v>0</v>
      </c>
      <c r="AD196" s="69">
        <f aca="true" t="shared" si="82" ref="AD196:AD201">IF(K196&lt;L196,1,0)</f>
        <v>0</v>
      </c>
      <c r="AE196" s="69">
        <f aca="true" t="shared" si="83" ref="AE196:AE201">IF(M196&lt;N196,1,0)</f>
        <v>0</v>
      </c>
    </row>
    <row r="197" spans="1:31" s="44" customFormat="1" ht="12">
      <c r="A197" s="356"/>
      <c r="B197" s="356"/>
      <c r="C197" s="359">
        <f>B191</f>
        <v>0</v>
      </c>
      <c r="D197" s="359"/>
      <c r="E197" s="360">
        <f>B192</f>
        <v>0</v>
      </c>
      <c r="F197" s="360"/>
      <c r="G197" s="360"/>
      <c r="H197" s="360"/>
      <c r="I197" s="311"/>
      <c r="J197" s="312"/>
      <c r="K197" s="313"/>
      <c r="L197" s="314"/>
      <c r="M197" s="313"/>
      <c r="N197" s="312"/>
      <c r="O197" s="313"/>
      <c r="P197" s="312"/>
      <c r="Q197" s="313"/>
      <c r="R197" s="312"/>
      <c r="S197" s="315"/>
      <c r="T197" s="316"/>
      <c r="U197" s="114"/>
      <c r="V197" s="115"/>
      <c r="W197" s="303"/>
      <c r="X197" s="117"/>
      <c r="Y197" s="118"/>
      <c r="Z197" s="69">
        <f t="shared" si="78"/>
        <v>0</v>
      </c>
      <c r="AA197" s="69">
        <f t="shared" si="79"/>
        <v>0</v>
      </c>
      <c r="AB197" s="69">
        <f t="shared" si="80"/>
        <v>0</v>
      </c>
      <c r="AC197" s="69">
        <f t="shared" si="81"/>
        <v>0</v>
      </c>
      <c r="AD197" s="69">
        <f t="shared" si="82"/>
        <v>0</v>
      </c>
      <c r="AE197" s="69">
        <f t="shared" si="83"/>
        <v>0</v>
      </c>
    </row>
    <row r="198" spans="1:31" s="44" customFormat="1" ht="12">
      <c r="A198" s="356">
        <v>2</v>
      </c>
      <c r="B198" s="356"/>
      <c r="C198" s="357">
        <f>B190</f>
        <v>0</v>
      </c>
      <c r="D198" s="357"/>
      <c r="E198" s="358">
        <f>B191</f>
        <v>0</v>
      </c>
      <c r="F198" s="358"/>
      <c r="G198" s="358"/>
      <c r="H198" s="358"/>
      <c r="I198" s="306"/>
      <c r="J198" s="307"/>
      <c r="K198" s="308"/>
      <c r="L198" s="59"/>
      <c r="M198" s="308"/>
      <c r="N198" s="307"/>
      <c r="O198" s="308"/>
      <c r="P198" s="307"/>
      <c r="Q198" s="308"/>
      <c r="R198" s="307"/>
      <c r="S198" s="309"/>
      <c r="T198" s="310"/>
      <c r="U198" s="114"/>
      <c r="V198" s="115"/>
      <c r="W198" s="303"/>
      <c r="X198" s="117"/>
      <c r="Y198" s="118"/>
      <c r="Z198" s="69">
        <f t="shared" si="78"/>
        <v>0</v>
      </c>
      <c r="AA198" s="69">
        <f t="shared" si="79"/>
        <v>0</v>
      </c>
      <c r="AB198" s="69">
        <f t="shared" si="80"/>
        <v>0</v>
      </c>
      <c r="AC198" s="69">
        <f t="shared" si="81"/>
        <v>0</v>
      </c>
      <c r="AD198" s="69">
        <f t="shared" si="82"/>
        <v>0</v>
      </c>
      <c r="AE198" s="69">
        <f t="shared" si="83"/>
        <v>0</v>
      </c>
    </row>
    <row r="199" spans="1:31" s="44" customFormat="1" ht="12">
      <c r="A199" s="356"/>
      <c r="B199" s="356"/>
      <c r="C199" s="359">
        <f>B193</f>
        <v>0</v>
      </c>
      <c r="D199" s="359"/>
      <c r="E199" s="360">
        <f>B192</f>
        <v>0</v>
      </c>
      <c r="F199" s="360"/>
      <c r="G199" s="360"/>
      <c r="H199" s="360"/>
      <c r="I199" s="311"/>
      <c r="J199" s="312"/>
      <c r="K199" s="313"/>
      <c r="L199" s="314"/>
      <c r="M199" s="313"/>
      <c r="N199" s="312"/>
      <c r="O199" s="317"/>
      <c r="P199" s="318"/>
      <c r="Q199" s="317"/>
      <c r="R199" s="318"/>
      <c r="S199" s="315"/>
      <c r="T199" s="316"/>
      <c r="U199" s="114"/>
      <c r="V199" s="115"/>
      <c r="W199" s="303"/>
      <c r="X199" s="117"/>
      <c r="Y199" s="118"/>
      <c r="Z199" s="69">
        <f t="shared" si="78"/>
        <v>0</v>
      </c>
      <c r="AA199" s="69">
        <f t="shared" si="79"/>
        <v>0</v>
      </c>
      <c r="AB199" s="69">
        <f t="shared" si="80"/>
        <v>0</v>
      </c>
      <c r="AC199" s="69">
        <f t="shared" si="81"/>
        <v>0</v>
      </c>
      <c r="AD199" s="69">
        <f t="shared" si="82"/>
        <v>0</v>
      </c>
      <c r="AE199" s="69">
        <f t="shared" si="83"/>
        <v>0</v>
      </c>
    </row>
    <row r="200" spans="1:31" s="44" customFormat="1" ht="12">
      <c r="A200" s="361">
        <v>3</v>
      </c>
      <c r="B200" s="361"/>
      <c r="C200" s="357">
        <f>B192</f>
        <v>0</v>
      </c>
      <c r="D200" s="357"/>
      <c r="E200" s="358">
        <f>B190</f>
        <v>0</v>
      </c>
      <c r="F200" s="358"/>
      <c r="G200" s="358"/>
      <c r="H200" s="358"/>
      <c r="I200" s="306"/>
      <c r="J200" s="307"/>
      <c r="K200" s="308"/>
      <c r="L200" s="59"/>
      <c r="M200" s="308"/>
      <c r="N200" s="307"/>
      <c r="O200" s="308"/>
      <c r="P200" s="307"/>
      <c r="Q200" s="308"/>
      <c r="R200" s="307"/>
      <c r="S200" s="309"/>
      <c r="T200" s="310"/>
      <c r="U200" s="114"/>
      <c r="V200" s="115"/>
      <c r="W200" s="303"/>
      <c r="X200" s="117"/>
      <c r="Y200" s="118"/>
      <c r="Z200" s="69">
        <f t="shared" si="78"/>
        <v>0</v>
      </c>
      <c r="AA200" s="69">
        <f t="shared" si="79"/>
        <v>0</v>
      </c>
      <c r="AB200" s="69">
        <f t="shared" si="80"/>
        <v>0</v>
      </c>
      <c r="AC200" s="69">
        <f t="shared" si="81"/>
        <v>0</v>
      </c>
      <c r="AD200" s="69">
        <f t="shared" si="82"/>
        <v>0</v>
      </c>
      <c r="AE200" s="69">
        <f t="shared" si="83"/>
        <v>0</v>
      </c>
    </row>
    <row r="201" spans="1:31" s="44" customFormat="1" ht="12">
      <c r="A201" s="361"/>
      <c r="B201" s="361"/>
      <c r="C201" s="362">
        <f>B191</f>
        <v>0</v>
      </c>
      <c r="D201" s="362"/>
      <c r="E201" s="363">
        <f>B193</f>
        <v>0</v>
      </c>
      <c r="F201" s="363"/>
      <c r="G201" s="363"/>
      <c r="H201" s="363"/>
      <c r="I201" s="93"/>
      <c r="J201" s="319"/>
      <c r="K201" s="320"/>
      <c r="L201" s="94"/>
      <c r="M201" s="320"/>
      <c r="N201" s="319"/>
      <c r="O201" s="321"/>
      <c r="P201" s="322"/>
      <c r="Q201" s="321"/>
      <c r="R201" s="322"/>
      <c r="S201" s="323"/>
      <c r="T201" s="102"/>
      <c r="U201" s="114"/>
      <c r="V201" s="115"/>
      <c r="W201" s="303"/>
      <c r="X201" s="117"/>
      <c r="Y201" s="118"/>
      <c r="Z201" s="69">
        <f t="shared" si="78"/>
        <v>0</v>
      </c>
      <c r="AA201" s="69">
        <f t="shared" si="79"/>
        <v>0</v>
      </c>
      <c r="AB201" s="69">
        <f t="shared" si="80"/>
        <v>0</v>
      </c>
      <c r="AC201" s="69">
        <f t="shared" si="81"/>
        <v>0</v>
      </c>
      <c r="AD201" s="69">
        <f t="shared" si="82"/>
        <v>0</v>
      </c>
      <c r="AE201" s="69">
        <f t="shared" si="83"/>
        <v>0</v>
      </c>
    </row>
    <row r="202" spans="21:24" s="44" customFormat="1" ht="12">
      <c r="U202" s="46"/>
      <c r="V202" s="47"/>
      <c r="W202" s="373" t="s">
        <v>59</v>
      </c>
      <c r="X202" s="373"/>
    </row>
    <row r="203" spans="1:25" s="44" customFormat="1" ht="12">
      <c r="A203" s="364" t="s">
        <v>88</v>
      </c>
      <c r="B203" s="364"/>
      <c r="C203" s="364"/>
      <c r="D203" s="364"/>
      <c r="E203" s="372">
        <v>1</v>
      </c>
      <c r="F203" s="372"/>
      <c r="G203" s="374">
        <v>2</v>
      </c>
      <c r="H203" s="374"/>
      <c r="I203" s="375">
        <v>3</v>
      </c>
      <c r="J203" s="375"/>
      <c r="K203" s="376">
        <v>4</v>
      </c>
      <c r="L203" s="376"/>
      <c r="M203" s="377" t="s">
        <v>61</v>
      </c>
      <c r="N203" s="377"/>
      <c r="O203" s="377"/>
      <c r="P203" s="378" t="s">
        <v>62</v>
      </c>
      <c r="Q203" s="378"/>
      <c r="R203" s="378"/>
      <c r="S203" s="364" t="s">
        <v>63</v>
      </c>
      <c r="T203" s="364"/>
      <c r="U203" s="46" t="s">
        <v>64</v>
      </c>
      <c r="V203" s="45"/>
      <c r="W203" s="48" t="s">
        <v>65</v>
      </c>
      <c r="X203" s="48" t="s">
        <v>66</v>
      </c>
      <c r="Y203" s="49"/>
    </row>
    <row r="204" spans="1:31" s="44" customFormat="1" ht="12">
      <c r="A204" s="50">
        <v>1</v>
      </c>
      <c r="B204" s="369">
        <f>POMOĆ!B16</f>
        <v>0</v>
      </c>
      <c r="C204" s="369"/>
      <c r="D204" s="369"/>
      <c r="E204" s="51"/>
      <c r="F204" s="52"/>
      <c r="G204" s="53">
        <f>S212</f>
        <v>0</v>
      </c>
      <c r="H204" s="54">
        <f>T212</f>
        <v>0</v>
      </c>
      <c r="I204" s="55">
        <f>T214</f>
        <v>0</v>
      </c>
      <c r="J204" s="56">
        <f>S214</f>
        <v>0</v>
      </c>
      <c r="K204" s="55">
        <f>S210</f>
        <v>0</v>
      </c>
      <c r="L204" s="57">
        <f>T210</f>
        <v>0</v>
      </c>
      <c r="M204" s="58">
        <f>I210+K210+M210+O210+Q210+I212+K212+M212+O212+Q212+J214+L214+N214+P214+R214</f>
        <v>0</v>
      </c>
      <c r="N204" s="59">
        <f>J210+L210+N210+P210+R210+J212+L212+N212+P212+R212+I214+K214+M214+O214+Q214</f>
        <v>0</v>
      </c>
      <c r="O204" s="60">
        <f>SUM(M204-N204)</f>
        <v>0</v>
      </c>
      <c r="P204" s="61">
        <f>SUM(S210+S212+T214)</f>
        <v>0</v>
      </c>
      <c r="Q204" s="62">
        <f>SUM(T210+T212+S214)</f>
        <v>0</v>
      </c>
      <c r="R204" s="63">
        <f>SUM(P204-Q204)</f>
        <v>0</v>
      </c>
      <c r="S204" s="64">
        <f>SUM(Z204+AA204+AB204)</f>
        <v>0</v>
      </c>
      <c r="T204" s="65">
        <f>SUM(AC204+AD204+AE204)</f>
        <v>0</v>
      </c>
      <c r="U204" s="46"/>
      <c r="V204" s="45"/>
      <c r="W204" s="304" t="e">
        <f>M204/N204</f>
        <v>#DIV/0!</v>
      </c>
      <c r="X204" s="305" t="e">
        <f>P204/Q204</f>
        <v>#DIV/0!</v>
      </c>
      <c r="Y204" s="68"/>
      <c r="Z204" s="69">
        <f>IF(S210&gt;2,1,0)</f>
        <v>0</v>
      </c>
      <c r="AA204" s="69">
        <f>IF(S212&gt;2,1,0)</f>
        <v>0</v>
      </c>
      <c r="AB204" s="69">
        <f>IF(T214&gt;2,1,0)</f>
        <v>0</v>
      </c>
      <c r="AC204" s="69">
        <f>IF(IF(T210=3,1,0),1,0)</f>
        <v>0</v>
      </c>
      <c r="AD204" s="69">
        <f>IF(IF(T212=3,1,0),1,0)</f>
        <v>0</v>
      </c>
      <c r="AE204" s="69">
        <f>IF(IF(S214=3,1,0),1,0)</f>
        <v>0</v>
      </c>
    </row>
    <row r="205" spans="1:31" s="44" customFormat="1" ht="12">
      <c r="A205" s="72">
        <v>2</v>
      </c>
      <c r="B205" s="370">
        <f>POMOĆ!B50</f>
        <v>0</v>
      </c>
      <c r="C205" s="370"/>
      <c r="D205" s="370"/>
      <c r="E205" s="73">
        <f>T212</f>
        <v>0</v>
      </c>
      <c r="F205" s="74">
        <f>S212</f>
        <v>0</v>
      </c>
      <c r="G205" s="75"/>
      <c r="H205" s="76"/>
      <c r="I205" s="77">
        <f>S211</f>
        <v>0</v>
      </c>
      <c r="J205" s="74">
        <f>T211</f>
        <v>0</v>
      </c>
      <c r="K205" s="77">
        <f>S215</f>
        <v>0</v>
      </c>
      <c r="L205" s="78">
        <f>T215</f>
        <v>0</v>
      </c>
      <c r="M205" s="74">
        <f>I211+K211+M211+O211+Q211+J212+L212+N212+P212+R212+I215+K215+M215+O215+Q215</f>
        <v>0</v>
      </c>
      <c r="N205" s="77">
        <f>J211+L211+N211+P211+R211+I212+K212+M212+O212+Q212+J215+L215+N215+P215+R215</f>
        <v>0</v>
      </c>
      <c r="O205" s="79">
        <f>SUM(M205-N205)</f>
        <v>0</v>
      </c>
      <c r="P205" s="80">
        <f>SUM(S211+T212+S215)</f>
        <v>0</v>
      </c>
      <c r="Q205" s="81">
        <f>SUM(T211+S212+T215)</f>
        <v>0</v>
      </c>
      <c r="R205" s="82">
        <f>SUM(P205-Q205)</f>
        <v>0</v>
      </c>
      <c r="S205" s="83">
        <f>SUM(Z205+AA205+AB205)</f>
        <v>0</v>
      </c>
      <c r="T205" s="84">
        <f>SUM(AC205+AD205+AE205)</f>
        <v>0</v>
      </c>
      <c r="U205" s="46"/>
      <c r="V205" s="47"/>
      <c r="W205" s="304" t="e">
        <f>M205/N205</f>
        <v>#DIV/0!</v>
      </c>
      <c r="X205" s="305" t="e">
        <f>P205/Q205</f>
        <v>#DIV/0!</v>
      </c>
      <c r="Y205" s="68"/>
      <c r="Z205" s="69">
        <f>IF(S211&gt;2,1,0)</f>
        <v>0</v>
      </c>
      <c r="AA205" s="69">
        <f>IF(T212&gt;2,1,0)</f>
        <v>0</v>
      </c>
      <c r="AB205" s="69">
        <f>IF(S215&gt;2,1,0)</f>
        <v>0</v>
      </c>
      <c r="AC205" s="69">
        <f>IF(T211=3,1,0)</f>
        <v>0</v>
      </c>
      <c r="AD205" s="69">
        <f>IF(S212=3,1,0)</f>
        <v>0</v>
      </c>
      <c r="AE205" s="69">
        <f>IF(T215=3,1,0)</f>
        <v>0</v>
      </c>
    </row>
    <row r="206" spans="1:31" s="44" customFormat="1" ht="12">
      <c r="A206" s="72">
        <v>3</v>
      </c>
      <c r="B206" s="370">
        <f>POMOĆ!B33</f>
        <v>0</v>
      </c>
      <c r="C206" s="370"/>
      <c r="D206" s="370"/>
      <c r="E206" s="73">
        <f>S214</f>
        <v>0</v>
      </c>
      <c r="F206" s="85">
        <f>T214</f>
        <v>0</v>
      </c>
      <c r="G206" s="77">
        <f>T211</f>
        <v>0</v>
      </c>
      <c r="H206" s="86">
        <f>S211</f>
        <v>0</v>
      </c>
      <c r="I206" s="87"/>
      <c r="J206" s="88"/>
      <c r="K206" s="77">
        <f>T213</f>
        <v>0</v>
      </c>
      <c r="L206" s="78">
        <f>S213</f>
        <v>0</v>
      </c>
      <c r="M206" s="74">
        <f>J211+L211+N211+P211+R211+J213+L213+N213+P213+R213+I214+K214+M214+O214+Q214</f>
        <v>0</v>
      </c>
      <c r="N206" s="77">
        <f>I211+K211+M211+O211+Q211+I213+K213+M213+O213+Q213+J214+L214+N214+P214+R214</f>
        <v>0</v>
      </c>
      <c r="O206" s="79">
        <f>SUM(M206-N206)</f>
        <v>0</v>
      </c>
      <c r="P206" s="80">
        <f>SUM(T211+T213+S214)</f>
        <v>0</v>
      </c>
      <c r="Q206" s="81">
        <f>SUM(S211+S213+T214)</f>
        <v>0</v>
      </c>
      <c r="R206" s="82">
        <f>SUM(P206-Q206)</f>
        <v>0</v>
      </c>
      <c r="S206" s="83">
        <f>SUM(Z206+AA206+AB206)</f>
        <v>0</v>
      </c>
      <c r="T206" s="84">
        <f>SUM(AC206+AD206+AE206)</f>
        <v>0</v>
      </c>
      <c r="U206" s="46"/>
      <c r="V206" s="47"/>
      <c r="W206" s="304" t="e">
        <f>M206/N206</f>
        <v>#DIV/0!</v>
      </c>
      <c r="X206" s="305" t="e">
        <f>P206/Q206</f>
        <v>#DIV/0!</v>
      </c>
      <c r="Y206" s="68"/>
      <c r="Z206" s="69">
        <f>IF(T211&gt;2,1,0)</f>
        <v>0</v>
      </c>
      <c r="AA206" s="69">
        <f>IF(T213&gt;2,1,0)</f>
        <v>0</v>
      </c>
      <c r="AB206" s="69">
        <f>IF(S214&gt;2,1,0)</f>
        <v>0</v>
      </c>
      <c r="AC206" s="69">
        <f>IF(S211=3,1,0)</f>
        <v>0</v>
      </c>
      <c r="AD206" s="69">
        <f>IF(S213=3,1,0)</f>
        <v>0</v>
      </c>
      <c r="AE206" s="69">
        <f>IF(T214=3,1,0)</f>
        <v>0</v>
      </c>
    </row>
    <row r="207" spans="1:31" s="44" customFormat="1" ht="12">
      <c r="A207" s="89">
        <v>4</v>
      </c>
      <c r="B207" s="371">
        <f>POMOĆ!B66</f>
        <v>0</v>
      </c>
      <c r="C207" s="371"/>
      <c r="D207" s="371"/>
      <c r="E207" s="90">
        <f>T210</f>
        <v>0</v>
      </c>
      <c r="F207" s="91">
        <f>S210</f>
        <v>0</v>
      </c>
      <c r="G207" s="92">
        <f>T215</f>
        <v>0</v>
      </c>
      <c r="H207" s="93">
        <f>S215</f>
        <v>0</v>
      </c>
      <c r="I207" s="94">
        <f>S213</f>
        <v>0</v>
      </c>
      <c r="J207" s="93">
        <f>T213</f>
        <v>0</v>
      </c>
      <c r="K207" s="95"/>
      <c r="L207" s="96"/>
      <c r="M207" s="93">
        <f>J210+L210+N210+P210+R210+I213+K213+M213+O213+Q213+J215+L215+N215+P215+R215</f>
        <v>0</v>
      </c>
      <c r="N207" s="94">
        <f>I210+K210+M210+O210+Q210+J213+L213+N213+P213+R213+I215+K215+M215+O215+Q215</f>
        <v>0</v>
      </c>
      <c r="O207" s="97">
        <f>SUM(M207-N207)</f>
        <v>0</v>
      </c>
      <c r="P207" s="98">
        <f>SUM(T210+S213+T215)</f>
        <v>0</v>
      </c>
      <c r="Q207" s="99">
        <f>SUM(S210+T213+S215)</f>
        <v>0</v>
      </c>
      <c r="R207" s="100">
        <f>SUM(P207-Q207)</f>
        <v>0</v>
      </c>
      <c r="S207" s="101">
        <f>SUM(Z207+AA207+AB207)</f>
        <v>0</v>
      </c>
      <c r="T207" s="102">
        <f>SUM(AC207+AD207+AE207)</f>
        <v>0</v>
      </c>
      <c r="U207" s="46"/>
      <c r="V207" s="47"/>
      <c r="W207" s="304" t="e">
        <f>M207/N207</f>
        <v>#DIV/0!</v>
      </c>
      <c r="X207" s="305" t="e">
        <f>P207/Q207</f>
        <v>#DIV/0!</v>
      </c>
      <c r="Y207" s="68"/>
      <c r="Z207" s="69">
        <f>IF(T210&gt;2,1,0)</f>
        <v>0</v>
      </c>
      <c r="AA207" s="69">
        <f>IF(S213&gt;2,1,0)</f>
        <v>0</v>
      </c>
      <c r="AB207" s="69">
        <f>IF(T215&gt;2,1,0)</f>
        <v>0</v>
      </c>
      <c r="AC207" s="69">
        <f>IF(S210=3,1,0)</f>
        <v>0</v>
      </c>
      <c r="AD207" s="69">
        <f>IF(T213=3,1,0)</f>
        <v>0</v>
      </c>
      <c r="AE207" s="69">
        <f>IF(S215=3,1,0)</f>
        <v>0</v>
      </c>
    </row>
    <row r="208" spans="21:24" s="44" customFormat="1" ht="12">
      <c r="U208" s="46"/>
      <c r="V208" s="132"/>
      <c r="W208" s="302"/>
      <c r="X208" s="106"/>
    </row>
    <row r="209" spans="1:24" s="44" customFormat="1" ht="12">
      <c r="A209" s="364" t="s">
        <v>67</v>
      </c>
      <c r="B209" s="364"/>
      <c r="C209" s="372" t="s">
        <v>4</v>
      </c>
      <c r="D209" s="372"/>
      <c r="E209" s="366" t="s">
        <v>68</v>
      </c>
      <c r="F209" s="366"/>
      <c r="G209" s="366"/>
      <c r="H209" s="366"/>
      <c r="I209" s="367" t="s">
        <v>69</v>
      </c>
      <c r="J209" s="367"/>
      <c r="K209" s="368" t="s">
        <v>70</v>
      </c>
      <c r="L209" s="368"/>
      <c r="M209" s="364" t="s">
        <v>71</v>
      </c>
      <c r="N209" s="364"/>
      <c r="O209" s="364" t="s">
        <v>72</v>
      </c>
      <c r="P209" s="364"/>
      <c r="Q209" s="367" t="s">
        <v>73</v>
      </c>
      <c r="R209" s="367"/>
      <c r="S209" s="364" t="s">
        <v>74</v>
      </c>
      <c r="T209" s="364"/>
      <c r="U209" s="107"/>
      <c r="V209" s="108"/>
      <c r="W209" s="302"/>
      <c r="X209" s="106"/>
    </row>
    <row r="210" spans="1:31" s="44" customFormat="1" ht="12">
      <c r="A210" s="356">
        <v>1</v>
      </c>
      <c r="B210" s="356"/>
      <c r="C210" s="357">
        <f>B204</f>
        <v>0</v>
      </c>
      <c r="D210" s="357"/>
      <c r="E210" s="365">
        <f>B207</f>
        <v>0</v>
      </c>
      <c r="F210" s="365"/>
      <c r="G210" s="365"/>
      <c r="H210" s="365"/>
      <c r="I210" s="306"/>
      <c r="J210" s="307"/>
      <c r="K210" s="308"/>
      <c r="L210" s="59"/>
      <c r="M210" s="308"/>
      <c r="N210" s="307"/>
      <c r="O210" s="308"/>
      <c r="P210" s="307"/>
      <c r="Q210" s="308"/>
      <c r="R210" s="307"/>
      <c r="S210" s="309"/>
      <c r="T210" s="310"/>
      <c r="U210" s="114"/>
      <c r="V210" s="115"/>
      <c r="W210" s="303"/>
      <c r="X210" s="117"/>
      <c r="Y210" s="118"/>
      <c r="Z210" s="69">
        <f aca="true" t="shared" si="84" ref="Z210:Z215">IF(I210&gt;J210,1,0)</f>
        <v>0</v>
      </c>
      <c r="AA210" s="69">
        <f aca="true" t="shared" si="85" ref="AA210:AA215">IF(K210&gt;L210,1,0)</f>
        <v>0</v>
      </c>
      <c r="AB210" s="69">
        <f aca="true" t="shared" si="86" ref="AB210:AB215">IF(M210&gt;N210,1,0)</f>
        <v>0</v>
      </c>
      <c r="AC210" s="69">
        <f aca="true" t="shared" si="87" ref="AC210:AC215">IF(I210&lt;J210,1,0)</f>
        <v>0</v>
      </c>
      <c r="AD210" s="69">
        <f aca="true" t="shared" si="88" ref="AD210:AD215">IF(K210&lt;L210,1,0)</f>
        <v>0</v>
      </c>
      <c r="AE210" s="69">
        <f aca="true" t="shared" si="89" ref="AE210:AE215">IF(M210&lt;N210,1,0)</f>
        <v>0</v>
      </c>
    </row>
    <row r="211" spans="1:31" s="44" customFormat="1" ht="12">
      <c r="A211" s="356"/>
      <c r="B211" s="356"/>
      <c r="C211" s="359">
        <f>B205</f>
        <v>0</v>
      </c>
      <c r="D211" s="359"/>
      <c r="E211" s="360">
        <f>B206</f>
        <v>0</v>
      </c>
      <c r="F211" s="360"/>
      <c r="G211" s="360"/>
      <c r="H211" s="360"/>
      <c r="I211" s="311"/>
      <c r="J211" s="312"/>
      <c r="K211" s="313"/>
      <c r="L211" s="314"/>
      <c r="M211" s="313"/>
      <c r="N211" s="312"/>
      <c r="O211" s="313"/>
      <c r="P211" s="312"/>
      <c r="Q211" s="313"/>
      <c r="R211" s="312"/>
      <c r="S211" s="315"/>
      <c r="T211" s="316"/>
      <c r="U211" s="114"/>
      <c r="V211" s="115"/>
      <c r="W211" s="303"/>
      <c r="X211" s="117"/>
      <c r="Y211" s="118"/>
      <c r="Z211" s="69">
        <f t="shared" si="84"/>
        <v>0</v>
      </c>
      <c r="AA211" s="69">
        <f t="shared" si="85"/>
        <v>0</v>
      </c>
      <c r="AB211" s="69">
        <f t="shared" si="86"/>
        <v>0</v>
      </c>
      <c r="AC211" s="69">
        <f t="shared" si="87"/>
        <v>0</v>
      </c>
      <c r="AD211" s="69">
        <f t="shared" si="88"/>
        <v>0</v>
      </c>
      <c r="AE211" s="69">
        <f t="shared" si="89"/>
        <v>0</v>
      </c>
    </row>
    <row r="212" spans="1:31" s="44" customFormat="1" ht="12">
      <c r="A212" s="356">
        <v>2</v>
      </c>
      <c r="B212" s="356"/>
      <c r="C212" s="357">
        <f>B204</f>
        <v>0</v>
      </c>
      <c r="D212" s="357"/>
      <c r="E212" s="358">
        <f>B205</f>
        <v>0</v>
      </c>
      <c r="F212" s="358"/>
      <c r="G212" s="358"/>
      <c r="H212" s="358"/>
      <c r="I212" s="306"/>
      <c r="J212" s="307"/>
      <c r="K212" s="308"/>
      <c r="L212" s="59"/>
      <c r="M212" s="308"/>
      <c r="N212" s="307"/>
      <c r="O212" s="308"/>
      <c r="P212" s="307"/>
      <c r="Q212" s="308"/>
      <c r="R212" s="307"/>
      <c r="S212" s="309"/>
      <c r="T212" s="310"/>
      <c r="U212" s="114"/>
      <c r="V212" s="115"/>
      <c r="W212" s="303"/>
      <c r="X212" s="117"/>
      <c r="Y212" s="118"/>
      <c r="Z212" s="69">
        <f t="shared" si="84"/>
        <v>0</v>
      </c>
      <c r="AA212" s="69">
        <f t="shared" si="85"/>
        <v>0</v>
      </c>
      <c r="AB212" s="69">
        <f t="shared" si="86"/>
        <v>0</v>
      </c>
      <c r="AC212" s="69">
        <f t="shared" si="87"/>
        <v>0</v>
      </c>
      <c r="AD212" s="69">
        <f t="shared" si="88"/>
        <v>0</v>
      </c>
      <c r="AE212" s="69">
        <f t="shared" si="89"/>
        <v>0</v>
      </c>
    </row>
    <row r="213" spans="1:31" s="44" customFormat="1" ht="12">
      <c r="A213" s="356"/>
      <c r="B213" s="356"/>
      <c r="C213" s="359">
        <f>B207</f>
        <v>0</v>
      </c>
      <c r="D213" s="359"/>
      <c r="E213" s="360">
        <f>B206</f>
        <v>0</v>
      </c>
      <c r="F213" s="360"/>
      <c r="G213" s="360"/>
      <c r="H213" s="360"/>
      <c r="I213" s="311"/>
      <c r="J213" s="312"/>
      <c r="K213" s="313"/>
      <c r="L213" s="314"/>
      <c r="M213" s="313"/>
      <c r="N213" s="312"/>
      <c r="O213" s="317"/>
      <c r="P213" s="318"/>
      <c r="Q213" s="317"/>
      <c r="R213" s="318"/>
      <c r="S213" s="315"/>
      <c r="T213" s="316"/>
      <c r="U213" s="114"/>
      <c r="V213" s="115"/>
      <c r="W213" s="303"/>
      <c r="X213" s="117"/>
      <c r="Y213" s="118"/>
      <c r="Z213" s="69">
        <f t="shared" si="84"/>
        <v>0</v>
      </c>
      <c r="AA213" s="69">
        <f t="shared" si="85"/>
        <v>0</v>
      </c>
      <c r="AB213" s="69">
        <f t="shared" si="86"/>
        <v>0</v>
      </c>
      <c r="AC213" s="69">
        <f t="shared" si="87"/>
        <v>0</v>
      </c>
      <c r="AD213" s="69">
        <f t="shared" si="88"/>
        <v>0</v>
      </c>
      <c r="AE213" s="69">
        <f t="shared" si="89"/>
        <v>0</v>
      </c>
    </row>
    <row r="214" spans="1:31" s="44" customFormat="1" ht="12">
      <c r="A214" s="361">
        <v>3</v>
      </c>
      <c r="B214" s="361"/>
      <c r="C214" s="357">
        <f>B206</f>
        <v>0</v>
      </c>
      <c r="D214" s="357"/>
      <c r="E214" s="358">
        <f>B204</f>
        <v>0</v>
      </c>
      <c r="F214" s="358"/>
      <c r="G214" s="358"/>
      <c r="H214" s="358"/>
      <c r="I214" s="306"/>
      <c r="J214" s="307"/>
      <c r="K214" s="308"/>
      <c r="L214" s="59"/>
      <c r="M214" s="308"/>
      <c r="N214" s="307"/>
      <c r="O214" s="308"/>
      <c r="P214" s="307"/>
      <c r="Q214" s="308"/>
      <c r="R214" s="307"/>
      <c r="S214" s="309"/>
      <c r="T214" s="310"/>
      <c r="U214" s="114"/>
      <c r="V214" s="115"/>
      <c r="W214" s="303"/>
      <c r="X214" s="117"/>
      <c r="Y214" s="118"/>
      <c r="Z214" s="69">
        <f t="shared" si="84"/>
        <v>0</v>
      </c>
      <c r="AA214" s="69">
        <f t="shared" si="85"/>
        <v>0</v>
      </c>
      <c r="AB214" s="69">
        <f t="shared" si="86"/>
        <v>0</v>
      </c>
      <c r="AC214" s="69">
        <f t="shared" si="87"/>
        <v>0</v>
      </c>
      <c r="AD214" s="69">
        <f t="shared" si="88"/>
        <v>0</v>
      </c>
      <c r="AE214" s="69">
        <f t="shared" si="89"/>
        <v>0</v>
      </c>
    </row>
    <row r="215" spans="1:31" s="44" customFormat="1" ht="12">
      <c r="A215" s="361"/>
      <c r="B215" s="361"/>
      <c r="C215" s="362">
        <f>B205</f>
        <v>0</v>
      </c>
      <c r="D215" s="362"/>
      <c r="E215" s="363">
        <f>B207</f>
        <v>0</v>
      </c>
      <c r="F215" s="363"/>
      <c r="G215" s="363"/>
      <c r="H215" s="363"/>
      <c r="I215" s="93"/>
      <c r="J215" s="319"/>
      <c r="K215" s="320"/>
      <c r="L215" s="94"/>
      <c r="M215" s="320"/>
      <c r="N215" s="319"/>
      <c r="O215" s="321"/>
      <c r="P215" s="322"/>
      <c r="Q215" s="321"/>
      <c r="R215" s="322"/>
      <c r="S215" s="323"/>
      <c r="T215" s="102"/>
      <c r="U215" s="114"/>
      <c r="V215" s="115"/>
      <c r="W215" s="303"/>
      <c r="X215" s="117"/>
      <c r="Y215" s="118"/>
      <c r="Z215" s="69">
        <f t="shared" si="84"/>
        <v>0</v>
      </c>
      <c r="AA215" s="69">
        <f t="shared" si="85"/>
        <v>0</v>
      </c>
      <c r="AB215" s="69">
        <f t="shared" si="86"/>
        <v>0</v>
      </c>
      <c r="AC215" s="69">
        <f t="shared" si="87"/>
        <v>0</v>
      </c>
      <c r="AD215" s="69">
        <f t="shared" si="88"/>
        <v>0</v>
      </c>
      <c r="AE215" s="69">
        <f t="shared" si="89"/>
        <v>0</v>
      </c>
    </row>
    <row r="216" ht="15.75">
      <c r="C216" s="140" t="str">
        <f>C1</f>
        <v>VETERANI</v>
      </c>
    </row>
    <row r="217" spans="21:24" s="44" customFormat="1" ht="12">
      <c r="U217" s="46"/>
      <c r="V217" s="47"/>
      <c r="W217" s="373" t="s">
        <v>59</v>
      </c>
      <c r="X217" s="373"/>
    </row>
    <row r="218" spans="1:25" s="44" customFormat="1" ht="12">
      <c r="A218" s="364" t="s">
        <v>89</v>
      </c>
      <c r="B218" s="364"/>
      <c r="C218" s="364"/>
      <c r="D218" s="364"/>
      <c r="E218" s="372">
        <v>1</v>
      </c>
      <c r="F218" s="372"/>
      <c r="G218" s="374">
        <v>2</v>
      </c>
      <c r="H218" s="374"/>
      <c r="I218" s="375">
        <v>3</v>
      </c>
      <c r="J218" s="375"/>
      <c r="K218" s="376">
        <v>4</v>
      </c>
      <c r="L218" s="376"/>
      <c r="M218" s="377" t="s">
        <v>61</v>
      </c>
      <c r="N218" s="377"/>
      <c r="O218" s="377"/>
      <c r="P218" s="378" t="s">
        <v>62</v>
      </c>
      <c r="Q218" s="378"/>
      <c r="R218" s="378"/>
      <c r="S218" s="364" t="s">
        <v>63</v>
      </c>
      <c r="T218" s="364"/>
      <c r="U218" s="46" t="s">
        <v>64</v>
      </c>
      <c r="V218" s="45"/>
      <c r="W218" s="48" t="s">
        <v>65</v>
      </c>
      <c r="X218" s="48" t="s">
        <v>66</v>
      </c>
      <c r="Y218" s="49"/>
    </row>
    <row r="219" spans="1:31" s="44" customFormat="1" ht="12">
      <c r="A219" s="50">
        <v>1</v>
      </c>
      <c r="B219" s="369">
        <f>POMOĆ!B17</f>
        <v>0</v>
      </c>
      <c r="C219" s="369"/>
      <c r="D219" s="369"/>
      <c r="E219" s="51"/>
      <c r="F219" s="52"/>
      <c r="G219" s="53">
        <f>S227</f>
        <v>0</v>
      </c>
      <c r="H219" s="54">
        <f>T227</f>
        <v>0</v>
      </c>
      <c r="I219" s="55">
        <f>T229</f>
        <v>0</v>
      </c>
      <c r="J219" s="56">
        <f>S229</f>
        <v>0</v>
      </c>
      <c r="K219" s="55">
        <f>S225</f>
        <v>0</v>
      </c>
      <c r="L219" s="57">
        <f>T225</f>
        <v>0</v>
      </c>
      <c r="M219" s="58">
        <f>I225+K225+M225+O225+Q225+I227+K227+M227+O227+Q227+J229+L229+N229+P229+R229</f>
        <v>0</v>
      </c>
      <c r="N219" s="59">
        <f>J225+L225+N225+P225+R225+J227+L227+N227+P227+R227+I229+K229+M229+O229+Q229</f>
        <v>0</v>
      </c>
      <c r="O219" s="60">
        <f>SUM(M219-N219)</f>
        <v>0</v>
      </c>
      <c r="P219" s="61">
        <f>SUM(S225+S227+T229)</f>
        <v>0</v>
      </c>
      <c r="Q219" s="62">
        <f>SUM(T225+T227+S229)</f>
        <v>0</v>
      </c>
      <c r="R219" s="63">
        <f>SUM(P219-Q219)</f>
        <v>0</v>
      </c>
      <c r="S219" s="64">
        <f>SUM(Z219+AA219+AB219)</f>
        <v>0</v>
      </c>
      <c r="T219" s="65">
        <f>SUM(AC219+AD219+AE219)</f>
        <v>0</v>
      </c>
      <c r="U219" s="46"/>
      <c r="V219" s="45"/>
      <c r="W219" s="304" t="e">
        <f>M219/N219</f>
        <v>#DIV/0!</v>
      </c>
      <c r="X219" s="305" t="e">
        <f>P219/Q219</f>
        <v>#DIV/0!</v>
      </c>
      <c r="Y219" s="68"/>
      <c r="Z219" s="69">
        <f>IF(S225&gt;2,1,0)</f>
        <v>0</v>
      </c>
      <c r="AA219" s="69">
        <f>IF(S227&gt;2,1,0)</f>
        <v>0</v>
      </c>
      <c r="AB219" s="69">
        <f>IF(T229&gt;2,1,0)</f>
        <v>0</v>
      </c>
      <c r="AC219" s="69">
        <f>IF(IF(T225=3,1,0),1,0)</f>
        <v>0</v>
      </c>
      <c r="AD219" s="69">
        <f>IF(IF(T227=3,1,0),1,0)</f>
        <v>0</v>
      </c>
      <c r="AE219" s="69">
        <f>IF(IF(S229=3,1,0),1,0)</f>
        <v>0</v>
      </c>
    </row>
    <row r="220" spans="1:31" s="44" customFormat="1" ht="12">
      <c r="A220" s="72">
        <v>2</v>
      </c>
      <c r="B220" s="370">
        <f>POMOĆ!B51</f>
        <v>0</v>
      </c>
      <c r="C220" s="370"/>
      <c r="D220" s="370"/>
      <c r="E220" s="73">
        <f>T227</f>
        <v>0</v>
      </c>
      <c r="F220" s="74">
        <f>S227</f>
        <v>0</v>
      </c>
      <c r="G220" s="75"/>
      <c r="H220" s="76"/>
      <c r="I220" s="77">
        <f>S226</f>
        <v>0</v>
      </c>
      <c r="J220" s="74">
        <f>T226</f>
        <v>0</v>
      </c>
      <c r="K220" s="77">
        <f>S230</f>
        <v>0</v>
      </c>
      <c r="L220" s="78">
        <f>T230</f>
        <v>0</v>
      </c>
      <c r="M220" s="74">
        <f>I226+K226+M226+O226+Q226+J227+L227+N227+P227+R227+I230+K230+M230+O230+Q230</f>
        <v>0</v>
      </c>
      <c r="N220" s="77">
        <f>J226+L226+N226+P226+R226+I227+K227+M227+O227+Q227+J230+L230+N230+P230+R230</f>
        <v>0</v>
      </c>
      <c r="O220" s="79">
        <f>SUM(M220-N220)</f>
        <v>0</v>
      </c>
      <c r="P220" s="80">
        <f>SUM(S226+T227+S230)</f>
        <v>0</v>
      </c>
      <c r="Q220" s="81">
        <f>SUM(T226+S227+T230)</f>
        <v>0</v>
      </c>
      <c r="R220" s="82">
        <f>SUM(P220-Q220)</f>
        <v>0</v>
      </c>
      <c r="S220" s="83">
        <f>SUM(Z220+AA220+AB220)</f>
        <v>0</v>
      </c>
      <c r="T220" s="84">
        <f>SUM(AC220+AD220+AE220)</f>
        <v>0</v>
      </c>
      <c r="U220" s="46"/>
      <c r="V220" s="47"/>
      <c r="W220" s="304" t="e">
        <f>M220/N220</f>
        <v>#DIV/0!</v>
      </c>
      <c r="X220" s="305" t="e">
        <f>P220/Q220</f>
        <v>#DIV/0!</v>
      </c>
      <c r="Y220" s="68"/>
      <c r="Z220" s="69">
        <f>IF(S226&gt;2,1,0)</f>
        <v>0</v>
      </c>
      <c r="AA220" s="69">
        <f>IF(T227&gt;2,1,0)</f>
        <v>0</v>
      </c>
      <c r="AB220" s="69">
        <f>IF(S230&gt;2,1,0)</f>
        <v>0</v>
      </c>
      <c r="AC220" s="69">
        <f>IF(T226=3,1,0)</f>
        <v>0</v>
      </c>
      <c r="AD220" s="69">
        <f>IF(S227=3,1,0)</f>
        <v>0</v>
      </c>
      <c r="AE220" s="69">
        <f>IF(T230=3,1,0)</f>
        <v>0</v>
      </c>
    </row>
    <row r="221" spans="1:31" s="44" customFormat="1" ht="12">
      <c r="A221" s="72">
        <v>3</v>
      </c>
      <c r="B221" s="370">
        <f>POMOĆ!B34</f>
        <v>0</v>
      </c>
      <c r="C221" s="370"/>
      <c r="D221" s="370"/>
      <c r="E221" s="73">
        <f>S229</f>
        <v>0</v>
      </c>
      <c r="F221" s="85">
        <f>T229</f>
        <v>0</v>
      </c>
      <c r="G221" s="77">
        <f>T226</f>
        <v>0</v>
      </c>
      <c r="H221" s="86">
        <f>S226</f>
        <v>0</v>
      </c>
      <c r="I221" s="87"/>
      <c r="J221" s="88"/>
      <c r="K221" s="77">
        <f>T228</f>
        <v>0</v>
      </c>
      <c r="L221" s="78">
        <f>S228</f>
        <v>0</v>
      </c>
      <c r="M221" s="74">
        <f>J226+L226+N226+P226+R226+J228+L228+N228+P228+R228+I229+K229+M229+O229+Q229</f>
        <v>0</v>
      </c>
      <c r="N221" s="77">
        <f>I226+K226+M226+O226+Q226+I228+K228+M228+O228+Q228+J229+L229+N229+P229+R229</f>
        <v>0</v>
      </c>
      <c r="O221" s="79">
        <f>SUM(M221-N221)</f>
        <v>0</v>
      </c>
      <c r="P221" s="80">
        <f>SUM(T226+T228+S229)</f>
        <v>0</v>
      </c>
      <c r="Q221" s="81">
        <f>SUM(S226+S228+T229)</f>
        <v>0</v>
      </c>
      <c r="R221" s="82">
        <f>SUM(P221-Q221)</f>
        <v>0</v>
      </c>
      <c r="S221" s="83">
        <f>SUM(Z221+AA221+AB221)</f>
        <v>0</v>
      </c>
      <c r="T221" s="84">
        <f>SUM(AC221+AD221+AE221)</f>
        <v>0</v>
      </c>
      <c r="U221" s="46"/>
      <c r="V221" s="47"/>
      <c r="W221" s="304" t="e">
        <f>M221/N221</f>
        <v>#DIV/0!</v>
      </c>
      <c r="X221" s="305" t="e">
        <f>P221/Q221</f>
        <v>#DIV/0!</v>
      </c>
      <c r="Y221" s="68"/>
      <c r="Z221" s="69">
        <f>IF(T226&gt;2,1,0)</f>
        <v>0</v>
      </c>
      <c r="AA221" s="69">
        <f>IF(T228&gt;2,1,0)</f>
        <v>0</v>
      </c>
      <c r="AB221" s="69">
        <f>IF(S229&gt;2,1,0)</f>
        <v>0</v>
      </c>
      <c r="AC221" s="69">
        <f>IF(S226=3,1,0)</f>
        <v>0</v>
      </c>
      <c r="AD221" s="69">
        <f>IF(S228=3,1,0)</f>
        <v>0</v>
      </c>
      <c r="AE221" s="69">
        <f>IF(T229=3,1,0)</f>
        <v>0</v>
      </c>
    </row>
    <row r="222" spans="1:31" s="44" customFormat="1" ht="12">
      <c r="A222" s="89">
        <v>4</v>
      </c>
      <c r="B222" s="371">
        <f>POMOĆ!B67</f>
        <v>0</v>
      </c>
      <c r="C222" s="371"/>
      <c r="D222" s="371"/>
      <c r="E222" s="90">
        <f>T225</f>
        <v>0</v>
      </c>
      <c r="F222" s="91">
        <f>S225</f>
        <v>0</v>
      </c>
      <c r="G222" s="92">
        <f>T230</f>
        <v>0</v>
      </c>
      <c r="H222" s="93">
        <f>S230</f>
        <v>0</v>
      </c>
      <c r="I222" s="94">
        <f>S228</f>
        <v>0</v>
      </c>
      <c r="J222" s="93">
        <f>T228</f>
        <v>0</v>
      </c>
      <c r="K222" s="95"/>
      <c r="L222" s="96"/>
      <c r="M222" s="93">
        <f>J225+L225+N225+P225+R225+I228+K228+M228+O228+Q228+J230+L230+N230+P230+R230</f>
        <v>0</v>
      </c>
      <c r="N222" s="94">
        <f>I225+K225+M225+O225+Q225+J228+L228+N228+P228+R228+I230+K230+M230+O230+Q230</f>
        <v>0</v>
      </c>
      <c r="O222" s="97">
        <f>SUM(M222-N222)</f>
        <v>0</v>
      </c>
      <c r="P222" s="98">
        <f>SUM(T225+S228+T230)</f>
        <v>0</v>
      </c>
      <c r="Q222" s="99">
        <f>SUM(S225+T228+S230)</f>
        <v>0</v>
      </c>
      <c r="R222" s="100">
        <f>SUM(P222-Q222)</f>
        <v>0</v>
      </c>
      <c r="S222" s="101">
        <f>SUM(Z222+AA222+AB222)</f>
        <v>0</v>
      </c>
      <c r="T222" s="102">
        <f>SUM(AC222+AD222+AE222)</f>
        <v>0</v>
      </c>
      <c r="U222" s="46"/>
      <c r="V222" s="47"/>
      <c r="W222" s="304" t="e">
        <f>M222/N222</f>
        <v>#DIV/0!</v>
      </c>
      <c r="X222" s="305" t="e">
        <f>P222/Q222</f>
        <v>#DIV/0!</v>
      </c>
      <c r="Y222" s="68"/>
      <c r="Z222" s="69">
        <f>IF(T225&gt;2,1,0)</f>
        <v>0</v>
      </c>
      <c r="AA222" s="69">
        <f>IF(S228&gt;2,1,0)</f>
        <v>0</v>
      </c>
      <c r="AB222" s="69">
        <f>IF(T230&gt;2,1,0)</f>
        <v>0</v>
      </c>
      <c r="AC222" s="69">
        <f>IF(S225=3,1,0)</f>
        <v>0</v>
      </c>
      <c r="AD222" s="69">
        <f>IF(T228=3,1,0)</f>
        <v>0</v>
      </c>
      <c r="AE222" s="69">
        <f>IF(S230=3,1,0)</f>
        <v>0</v>
      </c>
    </row>
    <row r="223" spans="21:24" s="44" customFormat="1" ht="12">
      <c r="U223" s="46"/>
      <c r="V223" s="132"/>
      <c r="W223" s="302"/>
      <c r="X223" s="106"/>
    </row>
    <row r="224" spans="1:24" s="44" customFormat="1" ht="12">
      <c r="A224" s="364" t="s">
        <v>67</v>
      </c>
      <c r="B224" s="364"/>
      <c r="C224" s="372" t="s">
        <v>4</v>
      </c>
      <c r="D224" s="372"/>
      <c r="E224" s="366" t="s">
        <v>68</v>
      </c>
      <c r="F224" s="366"/>
      <c r="G224" s="366"/>
      <c r="H224" s="366"/>
      <c r="I224" s="367" t="s">
        <v>69</v>
      </c>
      <c r="J224" s="367"/>
      <c r="K224" s="368" t="s">
        <v>70</v>
      </c>
      <c r="L224" s="368"/>
      <c r="M224" s="364" t="s">
        <v>71</v>
      </c>
      <c r="N224" s="364"/>
      <c r="O224" s="364" t="s">
        <v>72</v>
      </c>
      <c r="P224" s="364"/>
      <c r="Q224" s="367" t="s">
        <v>73</v>
      </c>
      <c r="R224" s="367"/>
      <c r="S224" s="364" t="s">
        <v>74</v>
      </c>
      <c r="T224" s="364"/>
      <c r="U224" s="107"/>
      <c r="V224" s="108"/>
      <c r="W224" s="302"/>
      <c r="X224" s="106"/>
    </row>
    <row r="225" spans="1:31" s="44" customFormat="1" ht="12">
      <c r="A225" s="356">
        <v>1</v>
      </c>
      <c r="B225" s="356"/>
      <c r="C225" s="357">
        <f>B219</f>
        <v>0</v>
      </c>
      <c r="D225" s="357"/>
      <c r="E225" s="365">
        <f>B222</f>
        <v>0</v>
      </c>
      <c r="F225" s="365"/>
      <c r="G225" s="365"/>
      <c r="H225" s="365"/>
      <c r="I225" s="306"/>
      <c r="J225" s="307"/>
      <c r="K225" s="308"/>
      <c r="L225" s="59"/>
      <c r="M225" s="308"/>
      <c r="N225" s="307"/>
      <c r="O225" s="308"/>
      <c r="P225" s="307"/>
      <c r="Q225" s="308"/>
      <c r="R225" s="307"/>
      <c r="S225" s="309"/>
      <c r="T225" s="310"/>
      <c r="U225" s="114"/>
      <c r="V225" s="115"/>
      <c r="W225" s="303"/>
      <c r="X225" s="117"/>
      <c r="Y225" s="118"/>
      <c r="Z225" s="69">
        <f aca="true" t="shared" si="90" ref="Z225:Z230">IF(I225&gt;J225,1,0)</f>
        <v>0</v>
      </c>
      <c r="AA225" s="69">
        <f aca="true" t="shared" si="91" ref="AA225:AA230">IF(K225&gt;L225,1,0)</f>
        <v>0</v>
      </c>
      <c r="AB225" s="69">
        <f aca="true" t="shared" si="92" ref="AB225:AB230">IF(M225&gt;N225,1,0)</f>
        <v>0</v>
      </c>
      <c r="AC225" s="69">
        <f aca="true" t="shared" si="93" ref="AC225:AC230">IF(I225&lt;J225,1,0)</f>
        <v>0</v>
      </c>
      <c r="AD225" s="69">
        <f aca="true" t="shared" si="94" ref="AD225:AD230">IF(K225&lt;L225,1,0)</f>
        <v>0</v>
      </c>
      <c r="AE225" s="69">
        <f aca="true" t="shared" si="95" ref="AE225:AE230">IF(M225&lt;N225,1,0)</f>
        <v>0</v>
      </c>
    </row>
    <row r="226" spans="1:31" s="44" customFormat="1" ht="12">
      <c r="A226" s="356"/>
      <c r="B226" s="356"/>
      <c r="C226" s="359">
        <f>B220</f>
        <v>0</v>
      </c>
      <c r="D226" s="359"/>
      <c r="E226" s="360">
        <f>B221</f>
        <v>0</v>
      </c>
      <c r="F226" s="360"/>
      <c r="G226" s="360"/>
      <c r="H226" s="360"/>
      <c r="I226" s="311"/>
      <c r="J226" s="312"/>
      <c r="K226" s="313"/>
      <c r="L226" s="314"/>
      <c r="M226" s="313"/>
      <c r="N226" s="312"/>
      <c r="O226" s="313"/>
      <c r="P226" s="312"/>
      <c r="Q226" s="313"/>
      <c r="R226" s="312"/>
      <c r="S226" s="315"/>
      <c r="T226" s="316"/>
      <c r="U226" s="114"/>
      <c r="V226" s="115"/>
      <c r="W226" s="303"/>
      <c r="X226" s="117"/>
      <c r="Y226" s="118"/>
      <c r="Z226" s="69">
        <f t="shared" si="90"/>
        <v>0</v>
      </c>
      <c r="AA226" s="69">
        <f t="shared" si="91"/>
        <v>0</v>
      </c>
      <c r="AB226" s="69">
        <f t="shared" si="92"/>
        <v>0</v>
      </c>
      <c r="AC226" s="69">
        <f t="shared" si="93"/>
        <v>0</v>
      </c>
      <c r="AD226" s="69">
        <f t="shared" si="94"/>
        <v>0</v>
      </c>
      <c r="AE226" s="69">
        <f t="shared" si="95"/>
        <v>0</v>
      </c>
    </row>
    <row r="227" spans="1:31" s="44" customFormat="1" ht="12">
      <c r="A227" s="356">
        <v>2</v>
      </c>
      <c r="B227" s="356"/>
      <c r="C227" s="357">
        <f>B219</f>
        <v>0</v>
      </c>
      <c r="D227" s="357"/>
      <c r="E227" s="358">
        <f>B220</f>
        <v>0</v>
      </c>
      <c r="F227" s="358"/>
      <c r="G227" s="358"/>
      <c r="H227" s="358"/>
      <c r="I227" s="306"/>
      <c r="J227" s="307"/>
      <c r="K227" s="308"/>
      <c r="L227" s="59"/>
      <c r="M227" s="308"/>
      <c r="N227" s="307"/>
      <c r="O227" s="308"/>
      <c r="P227" s="307"/>
      <c r="Q227" s="308"/>
      <c r="R227" s="307"/>
      <c r="S227" s="309"/>
      <c r="T227" s="310"/>
      <c r="U227" s="114"/>
      <c r="V227" s="115"/>
      <c r="W227" s="303"/>
      <c r="X227" s="117"/>
      <c r="Y227" s="118"/>
      <c r="Z227" s="69">
        <f t="shared" si="90"/>
        <v>0</v>
      </c>
      <c r="AA227" s="69">
        <f t="shared" si="91"/>
        <v>0</v>
      </c>
      <c r="AB227" s="69">
        <f t="shared" si="92"/>
        <v>0</v>
      </c>
      <c r="AC227" s="69">
        <f t="shared" si="93"/>
        <v>0</v>
      </c>
      <c r="AD227" s="69">
        <f t="shared" si="94"/>
        <v>0</v>
      </c>
      <c r="AE227" s="69">
        <f t="shared" si="95"/>
        <v>0</v>
      </c>
    </row>
    <row r="228" spans="1:31" s="44" customFormat="1" ht="12">
      <c r="A228" s="356"/>
      <c r="B228" s="356"/>
      <c r="C228" s="359">
        <f>B222</f>
        <v>0</v>
      </c>
      <c r="D228" s="359"/>
      <c r="E228" s="360">
        <f>B221</f>
        <v>0</v>
      </c>
      <c r="F228" s="360"/>
      <c r="G228" s="360"/>
      <c r="H228" s="360"/>
      <c r="I228" s="311"/>
      <c r="J228" s="312"/>
      <c r="K228" s="313"/>
      <c r="L228" s="314"/>
      <c r="M228" s="313"/>
      <c r="N228" s="312"/>
      <c r="O228" s="317"/>
      <c r="P228" s="318"/>
      <c r="Q228" s="317"/>
      <c r="R228" s="318"/>
      <c r="S228" s="315"/>
      <c r="T228" s="316"/>
      <c r="U228" s="114"/>
      <c r="V228" s="115"/>
      <c r="W228" s="303"/>
      <c r="X228" s="117"/>
      <c r="Y228" s="118"/>
      <c r="Z228" s="69">
        <f t="shared" si="90"/>
        <v>0</v>
      </c>
      <c r="AA228" s="69">
        <f t="shared" si="91"/>
        <v>0</v>
      </c>
      <c r="AB228" s="69">
        <f t="shared" si="92"/>
        <v>0</v>
      </c>
      <c r="AC228" s="69">
        <f t="shared" si="93"/>
        <v>0</v>
      </c>
      <c r="AD228" s="69">
        <f t="shared" si="94"/>
        <v>0</v>
      </c>
      <c r="AE228" s="69">
        <f t="shared" si="95"/>
        <v>0</v>
      </c>
    </row>
    <row r="229" spans="1:31" s="44" customFormat="1" ht="12">
      <c r="A229" s="361">
        <v>3</v>
      </c>
      <c r="B229" s="361"/>
      <c r="C229" s="357">
        <f>B221</f>
        <v>0</v>
      </c>
      <c r="D229" s="357"/>
      <c r="E229" s="358">
        <f>B219</f>
        <v>0</v>
      </c>
      <c r="F229" s="358"/>
      <c r="G229" s="358"/>
      <c r="H229" s="358"/>
      <c r="I229" s="306"/>
      <c r="J229" s="307"/>
      <c r="K229" s="308"/>
      <c r="L229" s="59"/>
      <c r="M229" s="308"/>
      <c r="N229" s="307"/>
      <c r="O229" s="308"/>
      <c r="P229" s="307"/>
      <c r="Q229" s="308"/>
      <c r="R229" s="307"/>
      <c r="S229" s="309"/>
      <c r="T229" s="310"/>
      <c r="U229" s="114"/>
      <c r="V229" s="115"/>
      <c r="W229" s="303"/>
      <c r="X229" s="117"/>
      <c r="Y229" s="118"/>
      <c r="Z229" s="69">
        <f t="shared" si="90"/>
        <v>0</v>
      </c>
      <c r="AA229" s="69">
        <f t="shared" si="91"/>
        <v>0</v>
      </c>
      <c r="AB229" s="69">
        <f t="shared" si="92"/>
        <v>0</v>
      </c>
      <c r="AC229" s="69">
        <f t="shared" si="93"/>
        <v>0</v>
      </c>
      <c r="AD229" s="69">
        <f t="shared" si="94"/>
        <v>0</v>
      </c>
      <c r="AE229" s="69">
        <f t="shared" si="95"/>
        <v>0</v>
      </c>
    </row>
    <row r="230" spans="1:31" s="44" customFormat="1" ht="12">
      <c r="A230" s="361"/>
      <c r="B230" s="361"/>
      <c r="C230" s="362">
        <f>B220</f>
        <v>0</v>
      </c>
      <c r="D230" s="362"/>
      <c r="E230" s="363">
        <f>B222</f>
        <v>0</v>
      </c>
      <c r="F230" s="363"/>
      <c r="G230" s="363"/>
      <c r="H230" s="363"/>
      <c r="I230" s="93"/>
      <c r="J230" s="319"/>
      <c r="K230" s="320"/>
      <c r="L230" s="94"/>
      <c r="M230" s="320"/>
      <c r="N230" s="319"/>
      <c r="O230" s="321"/>
      <c r="P230" s="322"/>
      <c r="Q230" s="321"/>
      <c r="R230" s="322"/>
      <c r="S230" s="323"/>
      <c r="T230" s="102"/>
      <c r="U230" s="114"/>
      <c r="V230" s="115"/>
      <c r="W230" s="303"/>
      <c r="X230" s="117"/>
      <c r="Y230" s="118"/>
      <c r="Z230" s="69">
        <f t="shared" si="90"/>
        <v>0</v>
      </c>
      <c r="AA230" s="69">
        <f t="shared" si="91"/>
        <v>0</v>
      </c>
      <c r="AB230" s="69">
        <f t="shared" si="92"/>
        <v>0</v>
      </c>
      <c r="AC230" s="69">
        <f t="shared" si="93"/>
        <v>0</v>
      </c>
      <c r="AD230" s="69">
        <f t="shared" si="94"/>
        <v>0</v>
      </c>
      <c r="AE230" s="69">
        <f t="shared" si="95"/>
        <v>0</v>
      </c>
    </row>
    <row r="231" ht="12.75"/>
    <row r="239" ht="12.75"/>
    <row r="241" ht="12.75"/>
    <row r="246" ht="12.75"/>
    <row r="247" ht="12.75"/>
  </sheetData>
  <sheetProtection selectLockedCells="1" selectUnlockedCells="1"/>
  <mergeCells count="588">
    <mergeCell ref="W2:X2"/>
    <mergeCell ref="A3:D3"/>
    <mergeCell ref="E3:F3"/>
    <mergeCell ref="G3:H3"/>
    <mergeCell ref="I3:J3"/>
    <mergeCell ref="K3:L3"/>
    <mergeCell ref="M3:O3"/>
    <mergeCell ref="P3:R3"/>
    <mergeCell ref="S3:T3"/>
    <mergeCell ref="O9:P9"/>
    <mergeCell ref="Q9:R9"/>
    <mergeCell ref="B4:D4"/>
    <mergeCell ref="B5:D5"/>
    <mergeCell ref="B6:D6"/>
    <mergeCell ref="B7:D7"/>
    <mergeCell ref="A9:B9"/>
    <mergeCell ref="C9:D9"/>
    <mergeCell ref="S9:T9"/>
    <mergeCell ref="A10:B11"/>
    <mergeCell ref="C10:D10"/>
    <mergeCell ref="E10:H10"/>
    <mergeCell ref="C11:D11"/>
    <mergeCell ref="E11:H11"/>
    <mergeCell ref="E9:H9"/>
    <mergeCell ref="I9:J9"/>
    <mergeCell ref="K9:L9"/>
    <mergeCell ref="M9:N9"/>
    <mergeCell ref="A12:B13"/>
    <mergeCell ref="C12:D12"/>
    <mergeCell ref="E12:H12"/>
    <mergeCell ref="C13:D13"/>
    <mergeCell ref="E13:H13"/>
    <mergeCell ref="A14:B15"/>
    <mergeCell ref="C14:D14"/>
    <mergeCell ref="E14:H14"/>
    <mergeCell ref="C15:D15"/>
    <mergeCell ref="E15:H15"/>
    <mergeCell ref="B18:D18"/>
    <mergeCell ref="B19:D19"/>
    <mergeCell ref="B20:D20"/>
    <mergeCell ref="B21:D21"/>
    <mergeCell ref="A17:D17"/>
    <mergeCell ref="E17:F17"/>
    <mergeCell ref="E23:H23"/>
    <mergeCell ref="I23:J23"/>
    <mergeCell ref="K23:L23"/>
    <mergeCell ref="M23:N23"/>
    <mergeCell ref="P17:R17"/>
    <mergeCell ref="S17:T17"/>
    <mergeCell ref="G17:H17"/>
    <mergeCell ref="I17:J17"/>
    <mergeCell ref="K17:L17"/>
    <mergeCell ref="M17:O17"/>
    <mergeCell ref="O23:P23"/>
    <mergeCell ref="Q23:R23"/>
    <mergeCell ref="S23:T23"/>
    <mergeCell ref="A24:B25"/>
    <mergeCell ref="C24:D24"/>
    <mergeCell ref="E24:H24"/>
    <mergeCell ref="C25:D25"/>
    <mergeCell ref="E25:H25"/>
    <mergeCell ref="A23:B23"/>
    <mergeCell ref="C23:D23"/>
    <mergeCell ref="A26:B27"/>
    <mergeCell ref="C26:D26"/>
    <mergeCell ref="E26:H26"/>
    <mergeCell ref="C27:D27"/>
    <mergeCell ref="E27:H27"/>
    <mergeCell ref="A28:B29"/>
    <mergeCell ref="C28:D28"/>
    <mergeCell ref="E28:H28"/>
    <mergeCell ref="C29:D29"/>
    <mergeCell ref="E29:H29"/>
    <mergeCell ref="B32:D32"/>
    <mergeCell ref="B33:D33"/>
    <mergeCell ref="B34:D34"/>
    <mergeCell ref="B35:D35"/>
    <mergeCell ref="A31:D31"/>
    <mergeCell ref="E31:F31"/>
    <mergeCell ref="E37:H37"/>
    <mergeCell ref="I37:J37"/>
    <mergeCell ref="K37:L37"/>
    <mergeCell ref="M37:N37"/>
    <mergeCell ref="P31:R31"/>
    <mergeCell ref="S31:T31"/>
    <mergeCell ref="G31:H31"/>
    <mergeCell ref="I31:J31"/>
    <mergeCell ref="K31:L31"/>
    <mergeCell ref="M31:O31"/>
    <mergeCell ref="O37:P37"/>
    <mergeCell ref="Q37:R37"/>
    <mergeCell ref="S37:T37"/>
    <mergeCell ref="A38:B39"/>
    <mergeCell ref="C38:D38"/>
    <mergeCell ref="E38:H38"/>
    <mergeCell ref="C39:D39"/>
    <mergeCell ref="E39:H39"/>
    <mergeCell ref="A37:B37"/>
    <mergeCell ref="C37:D37"/>
    <mergeCell ref="A40:B41"/>
    <mergeCell ref="C40:D40"/>
    <mergeCell ref="E40:H40"/>
    <mergeCell ref="C41:D41"/>
    <mergeCell ref="E41:H41"/>
    <mergeCell ref="A42:B43"/>
    <mergeCell ref="C42:D42"/>
    <mergeCell ref="E42:H42"/>
    <mergeCell ref="C43:D43"/>
    <mergeCell ref="E43:H43"/>
    <mergeCell ref="W45:X45"/>
    <mergeCell ref="A46:D46"/>
    <mergeCell ref="E46:F46"/>
    <mergeCell ref="G46:H46"/>
    <mergeCell ref="I46:J46"/>
    <mergeCell ref="K46:L46"/>
    <mergeCell ref="M46:O46"/>
    <mergeCell ref="P46:R46"/>
    <mergeCell ref="S46:T46"/>
    <mergeCell ref="O52:P52"/>
    <mergeCell ref="Q52:R52"/>
    <mergeCell ref="B47:D47"/>
    <mergeCell ref="B48:D48"/>
    <mergeCell ref="B49:D49"/>
    <mergeCell ref="B50:D50"/>
    <mergeCell ref="A52:B52"/>
    <mergeCell ref="C52:D52"/>
    <mergeCell ref="S52:T52"/>
    <mergeCell ref="A53:B54"/>
    <mergeCell ref="C53:D53"/>
    <mergeCell ref="E53:H53"/>
    <mergeCell ref="C54:D54"/>
    <mergeCell ref="E54:H54"/>
    <mergeCell ref="E52:H52"/>
    <mergeCell ref="I52:J52"/>
    <mergeCell ref="K52:L52"/>
    <mergeCell ref="M52:N52"/>
    <mergeCell ref="A55:B56"/>
    <mergeCell ref="C55:D55"/>
    <mergeCell ref="E55:H55"/>
    <mergeCell ref="C56:D56"/>
    <mergeCell ref="E56:H56"/>
    <mergeCell ref="A57:B58"/>
    <mergeCell ref="C57:D57"/>
    <mergeCell ref="E57:H57"/>
    <mergeCell ref="C58:D58"/>
    <mergeCell ref="E58:H58"/>
    <mergeCell ref="B61:D61"/>
    <mergeCell ref="B62:D62"/>
    <mergeCell ref="B63:D63"/>
    <mergeCell ref="B64:D64"/>
    <mergeCell ref="A60:D60"/>
    <mergeCell ref="E60:F60"/>
    <mergeCell ref="E66:H66"/>
    <mergeCell ref="I66:J66"/>
    <mergeCell ref="K66:L66"/>
    <mergeCell ref="M66:N66"/>
    <mergeCell ref="P60:R60"/>
    <mergeCell ref="S60:T60"/>
    <mergeCell ref="G60:H60"/>
    <mergeCell ref="I60:J60"/>
    <mergeCell ref="K60:L60"/>
    <mergeCell ref="M60:O60"/>
    <mergeCell ref="O66:P66"/>
    <mergeCell ref="Q66:R66"/>
    <mergeCell ref="S66:T66"/>
    <mergeCell ref="A67:B68"/>
    <mergeCell ref="C67:D67"/>
    <mergeCell ref="E67:H67"/>
    <mergeCell ref="C68:D68"/>
    <mergeCell ref="E68:H68"/>
    <mergeCell ref="A66:B66"/>
    <mergeCell ref="C66:D66"/>
    <mergeCell ref="A69:B70"/>
    <mergeCell ref="C69:D69"/>
    <mergeCell ref="E69:H69"/>
    <mergeCell ref="C70:D70"/>
    <mergeCell ref="E70:H70"/>
    <mergeCell ref="A71:B72"/>
    <mergeCell ref="C71:D71"/>
    <mergeCell ref="E71:H71"/>
    <mergeCell ref="C72:D72"/>
    <mergeCell ref="E72:H72"/>
    <mergeCell ref="B75:D75"/>
    <mergeCell ref="B76:D76"/>
    <mergeCell ref="B77:D77"/>
    <mergeCell ref="B78:D78"/>
    <mergeCell ref="A74:D74"/>
    <mergeCell ref="E74:F74"/>
    <mergeCell ref="E80:H80"/>
    <mergeCell ref="I80:J80"/>
    <mergeCell ref="K80:L80"/>
    <mergeCell ref="M80:N80"/>
    <mergeCell ref="P74:R74"/>
    <mergeCell ref="S74:T74"/>
    <mergeCell ref="G74:H74"/>
    <mergeCell ref="I74:J74"/>
    <mergeCell ref="K74:L74"/>
    <mergeCell ref="M74:O74"/>
    <mergeCell ref="O80:P80"/>
    <mergeCell ref="Q80:R80"/>
    <mergeCell ref="S80:T80"/>
    <mergeCell ref="A81:B82"/>
    <mergeCell ref="C81:D81"/>
    <mergeCell ref="E81:H81"/>
    <mergeCell ref="C82:D82"/>
    <mergeCell ref="E82:H82"/>
    <mergeCell ref="A80:B80"/>
    <mergeCell ref="C80:D80"/>
    <mergeCell ref="A83:B84"/>
    <mergeCell ref="C83:D83"/>
    <mergeCell ref="E83:H83"/>
    <mergeCell ref="C84:D84"/>
    <mergeCell ref="E84:H84"/>
    <mergeCell ref="A85:B86"/>
    <mergeCell ref="C85:D85"/>
    <mergeCell ref="E85:H85"/>
    <mergeCell ref="C86:D86"/>
    <mergeCell ref="E86:H86"/>
    <mergeCell ref="W88:X88"/>
    <mergeCell ref="A89:D89"/>
    <mergeCell ref="E89:F89"/>
    <mergeCell ref="G89:H89"/>
    <mergeCell ref="I89:J89"/>
    <mergeCell ref="K89:L89"/>
    <mergeCell ref="M89:O89"/>
    <mergeCell ref="P89:R89"/>
    <mergeCell ref="S89:T89"/>
    <mergeCell ref="O95:P95"/>
    <mergeCell ref="Q95:R95"/>
    <mergeCell ref="B90:D90"/>
    <mergeCell ref="B91:D91"/>
    <mergeCell ref="B92:D92"/>
    <mergeCell ref="B93:D93"/>
    <mergeCell ref="A95:B95"/>
    <mergeCell ref="C95:D95"/>
    <mergeCell ref="S95:T95"/>
    <mergeCell ref="A96:B97"/>
    <mergeCell ref="C96:D96"/>
    <mergeCell ref="E96:H96"/>
    <mergeCell ref="C97:D97"/>
    <mergeCell ref="E97:H97"/>
    <mergeCell ref="E95:H95"/>
    <mergeCell ref="I95:J95"/>
    <mergeCell ref="K95:L95"/>
    <mergeCell ref="M95:N95"/>
    <mergeCell ref="A98:B99"/>
    <mergeCell ref="C98:D98"/>
    <mergeCell ref="E98:H98"/>
    <mergeCell ref="C99:D99"/>
    <mergeCell ref="E99:H99"/>
    <mergeCell ref="A100:B101"/>
    <mergeCell ref="C100:D100"/>
    <mergeCell ref="E100:H100"/>
    <mergeCell ref="C101:D101"/>
    <mergeCell ref="E101:H101"/>
    <mergeCell ref="B104:D104"/>
    <mergeCell ref="B105:D105"/>
    <mergeCell ref="B106:D106"/>
    <mergeCell ref="B107:D107"/>
    <mergeCell ref="A103:D103"/>
    <mergeCell ref="E103:F103"/>
    <mergeCell ref="E109:H109"/>
    <mergeCell ref="I109:J109"/>
    <mergeCell ref="K109:L109"/>
    <mergeCell ref="M109:N109"/>
    <mergeCell ref="P103:R103"/>
    <mergeCell ref="S103:T103"/>
    <mergeCell ref="G103:H103"/>
    <mergeCell ref="I103:J103"/>
    <mergeCell ref="K103:L103"/>
    <mergeCell ref="M103:O103"/>
    <mergeCell ref="O109:P109"/>
    <mergeCell ref="Q109:R109"/>
    <mergeCell ref="S109:T109"/>
    <mergeCell ref="A110:B111"/>
    <mergeCell ref="C110:D110"/>
    <mergeCell ref="E110:H110"/>
    <mergeCell ref="C111:D111"/>
    <mergeCell ref="E111:H111"/>
    <mergeCell ref="A109:B109"/>
    <mergeCell ref="C109:D109"/>
    <mergeCell ref="A112:B113"/>
    <mergeCell ref="C112:D112"/>
    <mergeCell ref="E112:H112"/>
    <mergeCell ref="C113:D113"/>
    <mergeCell ref="E113:H113"/>
    <mergeCell ref="A114:B115"/>
    <mergeCell ref="C114:D114"/>
    <mergeCell ref="E114:H114"/>
    <mergeCell ref="C115:D115"/>
    <mergeCell ref="E115:H115"/>
    <mergeCell ref="B118:D118"/>
    <mergeCell ref="B119:D119"/>
    <mergeCell ref="B120:D120"/>
    <mergeCell ref="B121:D121"/>
    <mergeCell ref="A117:D117"/>
    <mergeCell ref="E117:F117"/>
    <mergeCell ref="E123:H123"/>
    <mergeCell ref="I123:J123"/>
    <mergeCell ref="K123:L123"/>
    <mergeCell ref="M123:N123"/>
    <mergeCell ref="P117:R117"/>
    <mergeCell ref="S117:T117"/>
    <mergeCell ref="G117:H117"/>
    <mergeCell ref="I117:J117"/>
    <mergeCell ref="K117:L117"/>
    <mergeCell ref="M117:O117"/>
    <mergeCell ref="O123:P123"/>
    <mergeCell ref="Q123:R123"/>
    <mergeCell ref="S123:T123"/>
    <mergeCell ref="A124:B125"/>
    <mergeCell ref="C124:D124"/>
    <mergeCell ref="E124:H124"/>
    <mergeCell ref="C125:D125"/>
    <mergeCell ref="E125:H125"/>
    <mergeCell ref="A123:B123"/>
    <mergeCell ref="C123:D123"/>
    <mergeCell ref="A126:B127"/>
    <mergeCell ref="C126:D126"/>
    <mergeCell ref="E126:H126"/>
    <mergeCell ref="C127:D127"/>
    <mergeCell ref="E127:H127"/>
    <mergeCell ref="A128:B129"/>
    <mergeCell ref="C128:D128"/>
    <mergeCell ref="E128:H128"/>
    <mergeCell ref="C129:D129"/>
    <mergeCell ref="E129:H129"/>
    <mergeCell ref="W131:X131"/>
    <mergeCell ref="A132:D132"/>
    <mergeCell ref="E132:F132"/>
    <mergeCell ref="G132:H132"/>
    <mergeCell ref="I132:J132"/>
    <mergeCell ref="K132:L132"/>
    <mergeCell ref="M132:O132"/>
    <mergeCell ref="P132:R132"/>
    <mergeCell ref="S132:T132"/>
    <mergeCell ref="O138:P138"/>
    <mergeCell ref="Q138:R138"/>
    <mergeCell ref="B133:D133"/>
    <mergeCell ref="B134:D134"/>
    <mergeCell ref="B135:D135"/>
    <mergeCell ref="B136:D136"/>
    <mergeCell ref="A138:B138"/>
    <mergeCell ref="C138:D138"/>
    <mergeCell ref="S138:T138"/>
    <mergeCell ref="A139:B140"/>
    <mergeCell ref="C139:D139"/>
    <mergeCell ref="E139:H139"/>
    <mergeCell ref="C140:D140"/>
    <mergeCell ref="E140:H140"/>
    <mergeCell ref="E138:H138"/>
    <mergeCell ref="I138:J138"/>
    <mergeCell ref="K138:L138"/>
    <mergeCell ref="M138:N138"/>
    <mergeCell ref="A141:B142"/>
    <mergeCell ref="C141:D141"/>
    <mergeCell ref="E141:H141"/>
    <mergeCell ref="C142:D142"/>
    <mergeCell ref="E142:H142"/>
    <mergeCell ref="A143:B144"/>
    <mergeCell ref="C143:D143"/>
    <mergeCell ref="E143:H143"/>
    <mergeCell ref="C144:D144"/>
    <mergeCell ref="E144:H144"/>
    <mergeCell ref="C145:D145"/>
    <mergeCell ref="W145:X145"/>
    <mergeCell ref="A146:D146"/>
    <mergeCell ref="E146:F146"/>
    <mergeCell ref="G146:H146"/>
    <mergeCell ref="I146:J146"/>
    <mergeCell ref="K146:L146"/>
    <mergeCell ref="M146:O146"/>
    <mergeCell ref="P146:R146"/>
    <mergeCell ref="S146:T146"/>
    <mergeCell ref="O152:P152"/>
    <mergeCell ref="Q152:R152"/>
    <mergeCell ref="B147:D147"/>
    <mergeCell ref="B148:D148"/>
    <mergeCell ref="B149:D149"/>
    <mergeCell ref="B150:D150"/>
    <mergeCell ref="A152:B152"/>
    <mergeCell ref="C152:D152"/>
    <mergeCell ref="S152:T152"/>
    <mergeCell ref="A153:B154"/>
    <mergeCell ref="C153:D153"/>
    <mergeCell ref="E153:H153"/>
    <mergeCell ref="C154:D154"/>
    <mergeCell ref="E154:H154"/>
    <mergeCell ref="E152:H152"/>
    <mergeCell ref="I152:J152"/>
    <mergeCell ref="K152:L152"/>
    <mergeCell ref="M152:N152"/>
    <mergeCell ref="A155:B156"/>
    <mergeCell ref="C155:D155"/>
    <mergeCell ref="E155:H155"/>
    <mergeCell ref="C156:D156"/>
    <mergeCell ref="E156:H156"/>
    <mergeCell ref="A157:B158"/>
    <mergeCell ref="C157:D157"/>
    <mergeCell ref="E157:H157"/>
    <mergeCell ref="C158:D158"/>
    <mergeCell ref="E158:H158"/>
    <mergeCell ref="W159:X159"/>
    <mergeCell ref="A160:D160"/>
    <mergeCell ref="E160:F160"/>
    <mergeCell ref="G160:H160"/>
    <mergeCell ref="I160:J160"/>
    <mergeCell ref="K160:L160"/>
    <mergeCell ref="M160:O160"/>
    <mergeCell ref="P160:R160"/>
    <mergeCell ref="S160:T160"/>
    <mergeCell ref="O166:P166"/>
    <mergeCell ref="Q166:R166"/>
    <mergeCell ref="B161:D161"/>
    <mergeCell ref="B162:D162"/>
    <mergeCell ref="B163:D163"/>
    <mergeCell ref="B164:D164"/>
    <mergeCell ref="A166:B166"/>
    <mergeCell ref="C166:D166"/>
    <mergeCell ref="S166:T166"/>
    <mergeCell ref="A167:B168"/>
    <mergeCell ref="C167:D167"/>
    <mergeCell ref="E167:H167"/>
    <mergeCell ref="C168:D168"/>
    <mergeCell ref="E168:H168"/>
    <mergeCell ref="E166:H166"/>
    <mergeCell ref="I166:J166"/>
    <mergeCell ref="K166:L166"/>
    <mergeCell ref="M166:N166"/>
    <mergeCell ref="A169:B170"/>
    <mergeCell ref="C169:D169"/>
    <mergeCell ref="E169:H169"/>
    <mergeCell ref="C170:D170"/>
    <mergeCell ref="E170:H170"/>
    <mergeCell ref="A171:B172"/>
    <mergeCell ref="C171:D171"/>
    <mergeCell ref="E171:H171"/>
    <mergeCell ref="C172:D172"/>
    <mergeCell ref="E172:H172"/>
    <mergeCell ref="W174:X174"/>
    <mergeCell ref="A175:D175"/>
    <mergeCell ref="E175:F175"/>
    <mergeCell ref="G175:H175"/>
    <mergeCell ref="I175:J175"/>
    <mergeCell ref="K175:L175"/>
    <mergeCell ref="M175:O175"/>
    <mergeCell ref="P175:R175"/>
    <mergeCell ref="S175:T175"/>
    <mergeCell ref="O181:P181"/>
    <mergeCell ref="Q181:R181"/>
    <mergeCell ref="B176:D176"/>
    <mergeCell ref="B177:D177"/>
    <mergeCell ref="B178:D178"/>
    <mergeCell ref="B179:D179"/>
    <mergeCell ref="A181:B181"/>
    <mergeCell ref="C181:D181"/>
    <mergeCell ref="S181:T181"/>
    <mergeCell ref="A182:B183"/>
    <mergeCell ref="C182:D182"/>
    <mergeCell ref="E182:H182"/>
    <mergeCell ref="C183:D183"/>
    <mergeCell ref="E183:H183"/>
    <mergeCell ref="E181:H181"/>
    <mergeCell ref="I181:J181"/>
    <mergeCell ref="K181:L181"/>
    <mergeCell ref="M181:N181"/>
    <mergeCell ref="A184:B185"/>
    <mergeCell ref="C184:D184"/>
    <mergeCell ref="E184:H184"/>
    <mergeCell ref="C185:D185"/>
    <mergeCell ref="E185:H185"/>
    <mergeCell ref="A186:B187"/>
    <mergeCell ref="C186:D186"/>
    <mergeCell ref="E186:H186"/>
    <mergeCell ref="C187:D187"/>
    <mergeCell ref="E187:H187"/>
    <mergeCell ref="C188:D188"/>
    <mergeCell ref="W188:X188"/>
    <mergeCell ref="A189:D189"/>
    <mergeCell ref="E189:F189"/>
    <mergeCell ref="G189:H189"/>
    <mergeCell ref="I189:J189"/>
    <mergeCell ref="K189:L189"/>
    <mergeCell ref="M189:O189"/>
    <mergeCell ref="P189:R189"/>
    <mergeCell ref="S189:T189"/>
    <mergeCell ref="O195:P195"/>
    <mergeCell ref="Q195:R195"/>
    <mergeCell ref="B190:D190"/>
    <mergeCell ref="B191:D191"/>
    <mergeCell ref="B192:D192"/>
    <mergeCell ref="B193:D193"/>
    <mergeCell ref="A195:B195"/>
    <mergeCell ref="C195:D195"/>
    <mergeCell ref="S195:T195"/>
    <mergeCell ref="A196:B197"/>
    <mergeCell ref="C196:D196"/>
    <mergeCell ref="E196:H196"/>
    <mergeCell ref="C197:D197"/>
    <mergeCell ref="E197:H197"/>
    <mergeCell ref="E195:H195"/>
    <mergeCell ref="I195:J195"/>
    <mergeCell ref="K195:L195"/>
    <mergeCell ref="M195:N195"/>
    <mergeCell ref="A198:B199"/>
    <mergeCell ref="C198:D198"/>
    <mergeCell ref="E198:H198"/>
    <mergeCell ref="C199:D199"/>
    <mergeCell ref="E199:H199"/>
    <mergeCell ref="A200:B201"/>
    <mergeCell ref="C200:D200"/>
    <mergeCell ref="E200:H200"/>
    <mergeCell ref="C201:D201"/>
    <mergeCell ref="E201:H201"/>
    <mergeCell ref="W202:X202"/>
    <mergeCell ref="A203:D203"/>
    <mergeCell ref="E203:F203"/>
    <mergeCell ref="G203:H203"/>
    <mergeCell ref="I203:J203"/>
    <mergeCell ref="K203:L203"/>
    <mergeCell ref="M203:O203"/>
    <mergeCell ref="P203:R203"/>
    <mergeCell ref="S203:T203"/>
    <mergeCell ref="O209:P209"/>
    <mergeCell ref="Q209:R209"/>
    <mergeCell ref="B204:D204"/>
    <mergeCell ref="B205:D205"/>
    <mergeCell ref="B206:D206"/>
    <mergeCell ref="B207:D207"/>
    <mergeCell ref="A209:B209"/>
    <mergeCell ref="C209:D209"/>
    <mergeCell ref="S209:T209"/>
    <mergeCell ref="A210:B211"/>
    <mergeCell ref="C210:D210"/>
    <mergeCell ref="E210:H210"/>
    <mergeCell ref="C211:D211"/>
    <mergeCell ref="E211:H211"/>
    <mergeCell ref="E209:H209"/>
    <mergeCell ref="I209:J209"/>
    <mergeCell ref="K209:L209"/>
    <mergeCell ref="M209:N209"/>
    <mergeCell ref="A212:B213"/>
    <mergeCell ref="C212:D212"/>
    <mergeCell ref="E212:H212"/>
    <mergeCell ref="C213:D213"/>
    <mergeCell ref="E213:H213"/>
    <mergeCell ref="A214:B215"/>
    <mergeCell ref="C214:D214"/>
    <mergeCell ref="E214:H214"/>
    <mergeCell ref="C215:D215"/>
    <mergeCell ref="E215:H215"/>
    <mergeCell ref="W217:X217"/>
    <mergeCell ref="A218:D218"/>
    <mergeCell ref="E218:F218"/>
    <mergeCell ref="G218:H218"/>
    <mergeCell ref="I218:J218"/>
    <mergeCell ref="K218:L218"/>
    <mergeCell ref="M218:O218"/>
    <mergeCell ref="P218:R218"/>
    <mergeCell ref="S218:T218"/>
    <mergeCell ref="O224:P224"/>
    <mergeCell ref="Q224:R224"/>
    <mergeCell ref="B219:D219"/>
    <mergeCell ref="B220:D220"/>
    <mergeCell ref="B221:D221"/>
    <mergeCell ref="B222:D222"/>
    <mergeCell ref="A224:B224"/>
    <mergeCell ref="C224:D224"/>
    <mergeCell ref="S224:T224"/>
    <mergeCell ref="A225:B226"/>
    <mergeCell ref="C225:D225"/>
    <mergeCell ref="E225:H225"/>
    <mergeCell ref="C226:D226"/>
    <mergeCell ref="E226:H226"/>
    <mergeCell ref="E224:H224"/>
    <mergeCell ref="I224:J224"/>
    <mergeCell ref="K224:L224"/>
    <mergeCell ref="M224:N224"/>
    <mergeCell ref="A227:B228"/>
    <mergeCell ref="C227:D227"/>
    <mergeCell ref="E227:H227"/>
    <mergeCell ref="C228:D228"/>
    <mergeCell ref="E228:H228"/>
    <mergeCell ref="A229:B230"/>
    <mergeCell ref="C229:D229"/>
    <mergeCell ref="E229:H229"/>
    <mergeCell ref="C230:D230"/>
    <mergeCell ref="E230:H230"/>
  </mergeCells>
  <printOptions/>
  <pageMargins left="1.05" right="0.2798611111111111" top="0.2798611111111111" bottom="0.4201388888888889" header="0.5118055555555555" footer="0.5118055555555555"/>
  <pageSetup horizontalDpi="300" verticalDpi="300" orientation="landscape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" sqref="B3"/>
    </sheetView>
  </sheetViews>
  <sheetFormatPr defaultColWidth="9.00390625" defaultRowHeight="12.75" zeroHeight="1"/>
  <cols>
    <col min="1" max="1" width="3.875" style="0" customWidth="1"/>
    <col min="2" max="2" width="29.00390625" style="44" customWidth="1"/>
    <col min="3" max="3" width="29.125" style="44" customWidth="1"/>
    <col min="4" max="4" width="28.375" style="44" customWidth="1"/>
    <col min="5" max="5" width="9.125" style="10" customWidth="1"/>
  </cols>
  <sheetData>
    <row r="1" spans="1:3" ht="15">
      <c r="A1" s="207"/>
      <c r="B1" s="324" t="s">
        <v>125</v>
      </c>
      <c r="C1" s="324" t="str">
        <f>SKUPINE!C1</f>
        <v>SENIORI</v>
      </c>
    </row>
    <row r="2" spans="1:3" ht="15">
      <c r="A2" s="207"/>
      <c r="B2" s="45"/>
      <c r="C2" s="45"/>
    </row>
    <row r="3" spans="1:3" ht="15">
      <c r="A3" s="207"/>
      <c r="B3" s="45"/>
      <c r="C3" s="45"/>
    </row>
    <row r="4" ht="15"/>
    <row r="5" spans="1:3" ht="15">
      <c r="A5" s="325">
        <v>1</v>
      </c>
      <c r="B5" s="326"/>
      <c r="C5" s="327"/>
    </row>
    <row r="6" spans="1:4" ht="15">
      <c r="A6" s="35">
        <v>2</v>
      </c>
      <c r="B6" s="326"/>
      <c r="C6" s="328"/>
      <c r="D6" s="329"/>
    </row>
    <row r="7" spans="2:4" ht="15">
      <c r="B7" s="330"/>
      <c r="C7" s="106">
        <v>9</v>
      </c>
      <c r="D7" s="331"/>
    </row>
    <row r="8" spans="1:4" ht="15">
      <c r="A8" s="35">
        <v>3</v>
      </c>
      <c r="B8" s="326"/>
      <c r="C8" s="332"/>
      <c r="D8" s="333"/>
    </row>
    <row r="9" spans="1:4" ht="15">
      <c r="A9" s="334">
        <v>4</v>
      </c>
      <c r="B9" s="326"/>
      <c r="C9" s="333"/>
      <c r="D9" s="335"/>
    </row>
    <row r="10" spans="2:4" ht="15">
      <c r="B10" s="330"/>
      <c r="C10" s="330"/>
      <c r="D10" s="336">
        <v>13</v>
      </c>
    </row>
    <row r="11" spans="1:4" ht="15">
      <c r="A11" s="334">
        <v>5</v>
      </c>
      <c r="B11" s="326"/>
      <c r="C11" s="327"/>
      <c r="D11" s="335"/>
    </row>
    <row r="12" spans="1:4" ht="15">
      <c r="A12" s="35">
        <v>6</v>
      </c>
      <c r="B12" s="326"/>
      <c r="C12" s="328"/>
      <c r="D12" s="329"/>
    </row>
    <row r="13" spans="2:4" ht="15">
      <c r="B13" s="330"/>
      <c r="C13" s="106">
        <v>10</v>
      </c>
      <c r="D13" s="331"/>
    </row>
    <row r="14" spans="1:4" ht="15">
      <c r="A14" s="35">
        <v>7</v>
      </c>
      <c r="B14" s="326"/>
      <c r="C14" s="332"/>
      <c r="D14" s="333"/>
    </row>
    <row r="15" spans="1:3" ht="15">
      <c r="A15" s="325">
        <v>8</v>
      </c>
      <c r="B15" s="326"/>
      <c r="C15" s="333"/>
    </row>
    <row r="16" spans="2:3" ht="15">
      <c r="B16" s="330"/>
      <c r="C16" s="330"/>
    </row>
    <row r="17" spans="1:3" ht="15">
      <c r="A17" s="325">
        <v>9</v>
      </c>
      <c r="B17" s="326"/>
      <c r="C17" s="327"/>
    </row>
    <row r="18" spans="1:4" ht="15">
      <c r="A18" s="35">
        <v>10</v>
      </c>
      <c r="B18" s="326"/>
      <c r="C18" s="328"/>
      <c r="D18" s="329"/>
    </row>
    <row r="19" spans="2:4" ht="15">
      <c r="B19" s="330"/>
      <c r="C19" s="106">
        <v>11</v>
      </c>
      <c r="D19" s="331"/>
    </row>
    <row r="20" spans="1:4" ht="15">
      <c r="A20" s="35">
        <v>11</v>
      </c>
      <c r="B20" s="326"/>
      <c r="C20" s="332"/>
      <c r="D20" s="333"/>
    </row>
    <row r="21" spans="1:4" ht="15">
      <c r="A21" s="334">
        <v>12</v>
      </c>
      <c r="B21" s="326"/>
      <c r="C21" s="333"/>
      <c r="D21" s="335"/>
    </row>
    <row r="22" spans="2:4" ht="15">
      <c r="B22" s="330"/>
      <c r="C22" s="330"/>
      <c r="D22" s="336">
        <v>14</v>
      </c>
    </row>
    <row r="23" spans="1:4" ht="15">
      <c r="A23" s="334">
        <v>13</v>
      </c>
      <c r="B23" s="326"/>
      <c r="C23" s="327"/>
      <c r="D23" s="335"/>
    </row>
    <row r="24" spans="1:4" ht="15">
      <c r="A24" s="35">
        <v>14</v>
      </c>
      <c r="B24" s="326"/>
      <c r="C24" s="328"/>
      <c r="D24" s="329"/>
    </row>
    <row r="25" spans="2:4" ht="15">
      <c r="B25" s="330"/>
      <c r="C25" s="106">
        <v>12</v>
      </c>
      <c r="D25" s="331"/>
    </row>
    <row r="26" spans="1:4" ht="15">
      <c r="A26" s="35">
        <v>15</v>
      </c>
      <c r="B26" s="326"/>
      <c r="C26" s="332"/>
      <c r="D26" s="333"/>
    </row>
    <row r="27" spans="1:3" ht="15">
      <c r="A27" s="325">
        <v>16</v>
      </c>
      <c r="B27" s="326"/>
      <c r="C27" s="333"/>
    </row>
    <row r="28" ht="15"/>
    <row r="29" ht="15"/>
    <row r="30" ht="15">
      <c r="B30" s="45"/>
    </row>
    <row r="31" spans="1:2" ht="15">
      <c r="A31" s="410"/>
      <c r="B31" s="104"/>
    </row>
    <row r="32" spans="1:3" ht="15">
      <c r="A32" s="410"/>
      <c r="B32" s="337"/>
      <c r="C32" s="329"/>
    </row>
    <row r="33" spans="1:3" ht="15">
      <c r="A33" s="338"/>
      <c r="B33" s="117">
        <v>13</v>
      </c>
      <c r="C33" s="331"/>
    </row>
    <row r="34" spans="1:3" ht="15">
      <c r="A34" s="410"/>
      <c r="B34" s="117"/>
      <c r="C34" s="333"/>
    </row>
    <row r="35" spans="1:4" ht="15">
      <c r="A35" s="410"/>
      <c r="B35" s="337"/>
      <c r="C35" s="45"/>
      <c r="D35" s="339"/>
    </row>
    <row r="36" spans="1:4" ht="15">
      <c r="A36" s="338"/>
      <c r="B36" s="104"/>
      <c r="C36" s="340">
        <v>15</v>
      </c>
      <c r="D36" s="341"/>
    </row>
    <row r="37" spans="1:4" ht="15">
      <c r="A37" s="410"/>
      <c r="B37" s="104"/>
      <c r="C37" s="45"/>
      <c r="D37" s="342"/>
    </row>
    <row r="38" spans="1:3" ht="15">
      <c r="A38" s="410"/>
      <c r="B38" s="337"/>
      <c r="C38" s="329"/>
    </row>
    <row r="39" spans="1:3" ht="15">
      <c r="A39" s="338"/>
      <c r="B39" s="117">
        <v>14</v>
      </c>
      <c r="C39" s="331"/>
    </row>
    <row r="40" spans="1:3" ht="15">
      <c r="A40" s="410"/>
      <c r="B40" s="104"/>
      <c r="C40" s="333"/>
    </row>
    <row r="41" ht="15" hidden="1">
      <c r="A41" s="411"/>
    </row>
    <row r="42" ht="12.75" customHeight="1"/>
    <row r="65536" ht="15"/>
  </sheetData>
  <sheetProtection selectLockedCells="1" selectUnlockedCells="1"/>
  <mergeCells count="4">
    <mergeCell ref="A31:A32"/>
    <mergeCell ref="A34:A35"/>
    <mergeCell ref="A37:A38"/>
    <mergeCell ref="A40:A41"/>
  </mergeCells>
  <printOptions/>
  <pageMargins left="0.7479166666666667" right="0.5298611111111111" top="0.45" bottom="0.3902777777777778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Vjekoslav Robotić</cp:lastModifiedBy>
  <dcterms:created xsi:type="dcterms:W3CDTF">2016-11-24T12:01:53Z</dcterms:created>
  <dcterms:modified xsi:type="dcterms:W3CDTF">2016-11-27T22:49:27Z</dcterms:modified>
  <cp:category/>
  <cp:version/>
  <cp:contentType/>
  <cp:contentStatus/>
</cp:coreProperties>
</file>